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Monthly Model" sheetId="2" state="visible" r:id="rId4"/>
    <sheet name="Annual Summary" sheetId="3" state="visible" r:id="rId5"/>
    <sheet name="3-Year Cash Flow" sheetId="4" state="visible" r:id="rId6"/>
    <sheet name="Team Costs" sheetId="5" state="visible" r:id="rId7"/>
    <sheet name="Professional Services" sheetId="6" state="visible" r:id="rId8"/>
    <sheet name="Marketing" sheetId="7" state="visible" r:id="rId9"/>
    <sheet name="Overheads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<sst xmlns="http://schemas.openxmlformats.org/spreadsheetml/2006/main" count="424" uniqueCount="196">
  <si>
    <t xml:space="preserve">Harla — Financial Model Assumptions</t>
  </si>
  <si>
    <t xml:space="preserve">PRICING</t>
  </si>
  <si>
    <t xml:space="preserve">Starter — Monthly ARPU</t>
  </si>
  <si>
    <t xml:space="preserve">Per-property subscription; up to 5 leases</t>
  </si>
  <si>
    <t xml:space="preserve">Growth — Monthly ARPU</t>
  </si>
  <si>
    <t xml:space="preserve">Up to 25 leases; managing-agent tier</t>
  </si>
  <si>
    <t xml:space="preserve">Enterprise — Annual Contract Value (ACV)</t>
  </si>
  <si>
    <t xml:space="preserve">Agreed ACV; invoiced annually</t>
  </si>
  <si>
    <t xml:space="preserve">Enterprise — Monthly Equivalent</t>
  </si>
  <si>
    <t xml:space="preserve">Derived from ACV (green = formula)</t>
  </si>
  <si>
    <t xml:space="preserve">MONTHLY CHURN RATES</t>
  </si>
  <si>
    <t xml:space="preserve">Starter / Growth — Year 1</t>
  </si>
  <si>
    <t xml:space="preserve">2 % monthly ≈ 22 % annual</t>
  </si>
  <si>
    <t xml:space="preserve">Starter / Growth — Year 2+</t>
  </si>
  <si>
    <t xml:space="preserve">1 % monthly ≈ 12 % annual</t>
  </si>
  <si>
    <t xml:space="preserve">Enterprise — Year 1</t>
  </si>
  <si>
    <t xml:space="preserve">0.5 % monthly ≈ 6 % annual</t>
  </si>
  <si>
    <t xml:space="preserve">Enterprise — Year 2+</t>
  </si>
  <si>
    <t xml:space="preserve">0.25 % monthly ≈ 3 % annual</t>
  </si>
  <si>
    <t xml:space="preserve">CONVERSION</t>
  </si>
  <si>
    <t xml:space="preserve">Starter → Growth organic conversion rate</t>
  </si>
  <si>
    <t xml:space="preserve">20 % of each month's new Starters upgrade within the month</t>
  </si>
  <si>
    <t xml:space="preserve">STARTING BOOK (Month 0)</t>
  </si>
  <si>
    <t xml:space="preserve">Initial active Starters</t>
  </si>
  <si>
    <t xml:space="preserve">Pilot / founder accounts</t>
  </si>
  <si>
    <t xml:space="preserve">Initial active Growth</t>
  </si>
  <si>
    <t xml:space="preserve">Initial active Enterprise</t>
  </si>
  <si>
    <t xml:space="preserve">YEAR-END TARGETS (reference only — not used in formulas)</t>
  </si>
  <si>
    <t xml:space="preserve">Y1 active Starters target</t>
  </si>
  <si>
    <t xml:space="preserve">End of Month 12</t>
  </si>
  <si>
    <t xml:space="preserve">Y1 active Growth target</t>
  </si>
  <si>
    <t xml:space="preserve">Y1 active Enterprise target</t>
  </si>
  <si>
    <t xml:space="preserve">Y2 active Starters target</t>
  </si>
  <si>
    <t xml:space="preserve">End of Month 24</t>
  </si>
  <si>
    <t xml:space="preserve">Y2 active Growth target</t>
  </si>
  <si>
    <t xml:space="preserve">Y2 active Enterprise target</t>
  </si>
  <si>
    <t xml:space="preserve">Y3 active Starters target</t>
  </si>
  <si>
    <t xml:space="preserve">End of Month 36</t>
  </si>
  <si>
    <t xml:space="preserve">Y3 active Growth target</t>
  </si>
  <si>
    <t xml:space="preserve">Y3 active Enterprise target</t>
  </si>
  <si>
    <t xml:space="preserve">COLOUR LEGEND</t>
  </si>
  <si>
    <t xml:space="preserve">Blue   — hardcoded input (edit here)</t>
  </si>
  <si>
    <t xml:space="preserve">Green  — formula driven from inputs above</t>
  </si>
  <si>
    <t xml:space="preserve">Orange — key lever; most sensitive to outcomes</t>
  </si>
  <si>
    <t xml:space="preserve">STRATEGIC HIRES</t>
  </si>
  <si>
    <t xml:space="preserve">Sales &amp; Ops Hire — monthly cost</t>
  </si>
  <si>
    <t xml:space="preserve">From M9; update B40 to adjust</t>
  </si>
  <si>
    <t xml:space="preserve">Sales &amp; Ops Hire — start month</t>
  </si>
  <si>
    <t xml:space="preserve">Month number hire becomes active</t>
  </si>
  <si>
    <t xml:space="preserve">Harla — Monthly Financial Model (Months 0–36)</t>
  </si>
  <si>
    <t xml:space="preserve">Year 1</t>
  </si>
  <si>
    <t xml:space="preserve">Year 2</t>
  </si>
  <si>
    <t xml:space="preserve">Year 3</t>
  </si>
  <si>
    <t xml:space="preserve">Metric</t>
  </si>
  <si>
    <t xml:space="preserve">M0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</si>
  <si>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</si>
  <si>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</si>
  <si>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</si>
  <si>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</si>
  <si>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</si>
  <si>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</si>
  <si>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</si>
  <si>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</si>
  <si>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</si>
  <si>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</si>
  <si>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</si>
  <si>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</si>
  <si>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</si>
  <si>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</si>
  <si>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</si>
  <si>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</si>
  <si>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</si>
  <si>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</si>
  <si>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M19</t>
  </si>
  <si>
    <t xml:space="preserve">M20</t>
  </si>
  <si>
    <t xml:space="preserve">M21</t>
  </si>
  <si>
    <t xml:space="preserve">M22</t>
  </si>
  <si>
    <t xml:space="preserve">M23</t>
  </si>
  <si>
    <t xml:space="preserve">M24</t>
  </si>
  <si>
    <t xml:space="preserve">M25</t>
  </si>
  <si>
    <t xml:space="preserve">M26</t>
  </si>
  <si>
    <t xml:space="preserve">M27</t>
  </si>
  <si>
    <t xml:space="preserve">M28</t>
  </si>
  <si>
    <t xml:space="preserve">M29</t>
  </si>
  <si>
    <t xml:space="preserve">M30</t>
  </si>
  <si>
    <t xml:space="preserve">M31</t>
  </si>
  <si>
    <t xml:space="preserve">M32</t>
  </si>
  <si>
    <t xml:space="preserve">M33</t>
  </si>
  <si>
    <t xml:space="preserve">M34</t>
  </si>
  <si>
    <t xml:space="preserve">M35</t>
  </si>
  <si>
    <t xml:space="preserve">M36</t>
  </si>
  <si>
    <t xml:space="preserve">NEW CUSTOMERS</t>
  </si>
  <si>
    <t xml:space="preserve">New Starters (input)</t>
  </si>
  <si>
    <t xml:space="preserve">Direct Growth adds (input)</t>
  </si>
  <si>
    <t xml:space="preserve">New Enterprise (input)</t>
  </si>
  <si>
    <t xml:space="preserve">RATES</t>
  </si>
  <si>
    <t xml:space="preserve">Organic Starter→Growth conv.</t>
  </si>
  <si>
    <t xml:space="preserve">Churn rate — Starter/Growth</t>
  </si>
  <si>
    <t xml:space="preserve">Churn rate — Enterprise</t>
  </si>
  <si>
    <t xml:space="preserve">ACTIVE BOOK</t>
  </si>
  <si>
    <t xml:space="preserve">Active Starters</t>
  </si>
  <si>
    <t xml:space="preserve">Active Growth</t>
  </si>
  <si>
    <t xml:space="preserve">Active Enterprise</t>
  </si>
  <si>
    <t xml:space="preserve">REVENUE</t>
  </si>
  <si>
    <t xml:space="preserve">Starter MRR</t>
  </si>
  <si>
    <t xml:space="preserve">Growth MRR</t>
  </si>
  <si>
    <t xml:space="preserve">Enterprise MRR</t>
  </si>
  <si>
    <t xml:space="preserve">Total MRR</t>
  </si>
  <si>
    <t xml:space="preserve">ARR (×12)</t>
  </si>
  <si>
    <t xml:space="preserve">Harla — Annual Summary</t>
  </si>
  <si>
    <t xml:space="preserve">ACTIVE CUSTOMERS — YEAR END</t>
  </si>
  <si>
    <t xml:space="preserve">Total Active Accounts</t>
  </si>
  <si>
    <t xml:space="preserve">REVENUE — YEAR END SNAPSHOT</t>
  </si>
  <si>
    <t xml:space="preserve">ARR (×12 on exit MRR)</t>
  </si>
  <si>
    <t xml:space="preserve">REVENUE MIX — YEAR END</t>
  </si>
  <si>
    <t xml:space="preserve">Starter share</t>
  </si>
  <si>
    <t xml:space="preserve">Growth share</t>
  </si>
  <si>
    <t xml:space="preserve">Enterprise share</t>
  </si>
  <si>
    <t xml:space="preserve">CUMULATIVE INCOME COLLECTED (sum of monthly MRR)</t>
  </si>
  <si>
    <t xml:space="preserve">Starter income</t>
  </si>
  <si>
    <t xml:space="preserve">Growth income</t>
  </si>
  <si>
    <t xml:space="preserve">Enterprise income</t>
  </si>
  <si>
    <t xml:space="preserve">Total income collected</t>
  </si>
  <si>
    <t xml:space="preserve">Harla — 3-Year Cash Flow</t>
  </si>
  <si>
    <t xml:space="preserve">Income stream</t>
  </si>
  <si>
    <t xml:space="preserve">MONTHLY INCOME</t>
  </si>
  <si>
    <t xml:space="preserve">Total Monthly Income</t>
  </si>
  <si>
    <t xml:space="preserve">Cumulative Income</t>
  </si>
  <si>
    <t xml:space="preserve">MONTHLY EXPENDITURE</t>
  </si>
  <si>
    <t xml:space="preserve">Team</t>
  </si>
  <si>
    <t xml:space="preserve">Professional Services</t>
  </si>
  <si>
    <t xml:space="preserve">Marketing</t>
  </si>
  <si>
    <t xml:space="preserve">Overheads</t>
  </si>
  <si>
    <t xml:space="preserve">Total Monthly Expenditure</t>
  </si>
  <si>
    <t xml:space="preserve">NET POSITION</t>
  </si>
  <si>
    <t xml:space="preserve">Opening balance (pre-seed raise)</t>
  </si>
  <si>
    <t xml:space="preserve">Monthly Net (+surplus / −burn)</t>
  </si>
  <si>
    <t xml:space="preserve">Cumulative Cash Position</t>
  </si>
  <si>
    <t xml:space="preserve">Harla — Team Costs</t>
  </si>
  <si>
    <t xml:space="preserve">ASSUMPTIONS  —  blue cells are inputs; edit here to update the cash flow</t>
  </si>
  <si>
    <t xml:space="preserve">George Unsworth (salary)</t>
  </si>
  <si>
    <t xml:space="preserve">Monthly gross salary</t>
  </si>
  <si>
    <t xml:space="preserve">Contractors — 4 roles</t>
  </si>
  <si>
    <t xml:space="preserve">Head of Prod · Lead Dev · Sr Front End · Sr Back End</t>
  </si>
  <si>
    <t xml:space="preserve">Sales &amp; Ops hire — monthly cost</t>
  </si>
  <si>
    <t xml:space="preserve">Adjust B6 to toggle £7k / £8k</t>
  </si>
  <si>
    <t xml:space="preserve">Sales &amp; Ops hire — start month</t>
  </si>
  <si>
    <t xml:space="preserve">Month number when hire activates</t>
  </si>
  <si>
    <t xml:space="preserve">Dev team increment — amount (£/mo)</t>
  </si>
  <si>
    <t xml:space="preserve">Additional monthly dev cost per step</t>
  </si>
  <si>
    <t xml:space="preserve">Dev team increment — every N months</t>
  </si>
  <si>
    <t xml:space="preserve">Frequency of increment (months)</t>
  </si>
  <si>
    <t xml:space="preserve">Dev team increment — start month</t>
  </si>
  <si>
    <t xml:space="preserve">First month an increment applies</t>
  </si>
  <si>
    <t xml:space="preserve">MONTHLY BREAKDOWN</t>
  </si>
  <si>
    <t xml:space="preserve">Category</t>
  </si>
  <si>
    <t xml:space="preserve">Month №</t>
  </si>
  <si>
    <t xml:space="preserve">Contractors (team)</t>
  </si>
  <si>
    <t xml:space="preserve">Sales &amp; Ops Hire</t>
  </si>
  <si>
    <t xml:space="preserve">Dev Team Additions</t>
  </si>
  <si>
    <t xml:space="preserve">TOTAL</t>
  </si>
  <si>
    <t xml:space="preserve">Harla — Professional Services</t>
  </si>
  <si>
    <t xml:space="preserve">Bookkeeper (Lily Brooks)</t>
  </si>
  <si>
    <t xml:space="preserve">Monthly retainer</t>
  </si>
  <si>
    <t xml:space="preserve">Accountant (Finerva)</t>
  </si>
  <si>
    <t xml:space="preserve">Monthly average — ad hoc engagement</t>
  </si>
  <si>
    <t xml:space="preserve">Solicitor (TBC)</t>
  </si>
  <si>
    <t xml:space="preserve">Cyber Security (TBC)</t>
  </si>
  <si>
    <t xml:space="preserve">Harla — Marketing</t>
  </si>
  <si>
    <t xml:space="preserve">Expos / event attendance</t>
  </si>
  <si>
    <t xml:space="preserve">PropTech Connect etc — monthly average</t>
  </si>
  <si>
    <t xml:space="preserve">Travel</t>
  </si>
  <si>
    <t xml:space="preserve">London / train / flight — monthly average</t>
  </si>
  <si>
    <t xml:space="preserve">Hospitality</t>
  </si>
  <si>
    <t xml:space="preserve">Client entertainment — monthly average</t>
  </si>
  <si>
    <t xml:space="preserve">Harla — Overheads</t>
  </si>
  <si>
    <t xml:space="preserve">Office — Fora x1 (fixed)</t>
  </si>
  <si>
    <t xml:space="preserve">Fixed monthly desk contract</t>
  </si>
  <si>
    <t xml:space="preserve">Tech Stack &amp; Tokens — base cost</t>
  </si>
  <si>
    <t xml:space="preserve">Fixed infra + AI costs covering first 10 clients</t>
  </si>
  <si>
    <t xml:space="preserve">Tech Stack &amp; Tokens — per-client rate</t>
  </si>
  <si>
    <t xml:space="preserve">Additional £/mo per active client above threshold</t>
  </si>
  <si>
    <t xml:space="preserve">Tech Stack &amp; Tokens — free threshold</t>
  </si>
  <si>
    <t xml:space="preserve">Clients included in base before variable kicks in</t>
  </si>
  <si>
    <t xml:space="preserve">Apps / Subscriptions — base</t>
  </si>
  <si>
    <t xml:space="preserve">Current SaaS stack (GitHub, Figma, Slack, etc.)</t>
  </si>
  <si>
    <t xml:space="preserve">Apps / Subscriptions — increment from M9</t>
  </si>
  <si>
    <t xml:space="preserve">Step up as team grows with new hires from M9</t>
  </si>
  <si>
    <t xml:space="preserve">Hardware — base</t>
  </si>
  <si>
    <t xml:space="preserve">Monthly amortised equipment budget</t>
  </si>
  <si>
    <t xml:space="preserve">Hardware — increment from M9</t>
  </si>
  <si>
    <t xml:space="preserve">Additional hardware budget for new team members</t>
  </si>
  <si>
    <t xml:space="preserve">Office — Fora x1</t>
  </si>
  <si>
    <t xml:space="preserve">Tech Stack &amp; Tokens</t>
  </si>
  <si>
    <t xml:space="preserve">Apps / Subscriptions</t>
  </si>
  <si>
    <t xml:space="preserve">Hardware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</si>
</sst>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£#,##0;&quot;(£&quot;#,##0\);\-"/>
    <numFmt numFmtId="166" formatCode="\£#,##0"/>
    <numFmt numFmtId="167" formatCode="0.0%"/>
    <numFmt numFmtId="168" formatCode="#,##0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sz val="11"/>
      <color rgb="FF008000"/>
      <name val="Arial"/>
      <family val="0"/>
      <charset val="1"/>
    </font>
    <font>
      <sz val="11"/>
      <color rgb="FFFF6600"/>
      <name val="Arial"/>
      <family val="0"/>
      <charset val="1"/>
    </font>
    <font>
      <b val="true"/>
      <sz val="11"/>
      <name val="Cambria"/>
      <family val="0"/>
      <charset val="1"/>
    </font>
    <font>
      <sz val="11"/>
      <color rgb="FF0000FF"/>
      <name val="Cambria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8000"/>
      <name val="Arial"/>
      <family val="0"/>
      <charset val="1"/>
    </font>
    <font>
      <b val="true"/>
      <sz val="11"/>
      <color rgb="FFFFFFFF"/>
      <name val="Cambria"/>
      <family val="0"/>
      <charset val="1"/>
    </font>
    <font>
      <sz val="11"/>
      <name val="Cambria"/>
      <family val="0"/>
      <charset val="1"/>
    </font>
    <font>
      <i val="true"/>
      <sz val="11"/>
      <name val="Cambria"/>
      <family val="0"/>
      <charset val="1"/>
    </font>
    <font>
      <sz val="11"/>
      <color rgb="FF008000"/>
      <name val="Cambria"/>
      <family val="0"/>
      <charset val="1"/>
    </font>
    <font>
      <b val="true"/>
      <sz val="14"/>
      <name val="Cambria"/>
      <family val="0"/>
      <charset val="1"/>
    </font>
    <font>
      <b val="true"/>
      <sz val="11"/>
      <color rgb="FF0000FF"/>
      <name val="Cambria"/>
      <family val="0"/>
      <charset val="1"/>
    </font>
    <font>
      <i val="true"/>
      <sz val="9"/>
      <color rgb="FF808080"/>
      <name val="Cambria"/>
      <family val="0"/>
      <charset val="1"/>
    </font>
    <font>
      <b val="true"/>
      <sz val="9"/>
      <color rgb="FFFFFFFF"/>
      <name val="Cambria"/>
      <family val="0"/>
      <charset val="1"/>
    </font>
    <font>
      <i val="true"/>
      <sz val="8"/>
      <color rgb="FF808080"/>
      <name val="Cambria"/>
      <family val="0"/>
      <charset val="1"/>
    </font>
    <font>
      <sz val="8"/>
      <color rgb="FF808080"/>
      <name val="Cambria"/>
      <family val="0"/>
      <charset val="1"/>
    </font>
    <font>
      <b val="true"/>
      <sz val="11"/>
      <color rgb="FF008000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6600"/>
        <bgColor rgb="FFFF9900"/>
      </patternFill>
    </fill>
    <fill>
      <patternFill patternType="solid">
        <fgColor rgb="FF2E75B6"/>
        <bgColor rgb="FF0066CC"/>
      </patternFill>
    </fill>
    <fill>
      <patternFill patternType="solid">
        <fgColor rgb="FFEBF3FB"/>
        <bgColor rgb="FFFFFFFF"/>
      </patternFill>
    </fill>
    <fill>
      <patternFill patternType="solid">
        <fgColor rgb="FFBDD7EE"/>
        <bgColor rgb="FF99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9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9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3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9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14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4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8"/>
    <col collapsed="false" customWidth="true" hidden="false" outlineLevel="0" max="3" min="3" style="1" width="40"/>
  </cols>
  <sheetData>
    <row r="1" customFormat="false" ht="27.75" hidden="false" customHeight="true" outlineLevel="0" collapsed="false">
      <c r="A1" s="2" t="s">
        <v>0</v>
      </c>
      <c r="B1" s="2"/>
      <c r="C1" s="2"/>
    </row>
    <row r="3" customFormat="false" ht="15" hidden="false" customHeight="true" outlineLevel="0" collapsed="false">
      <c r="A3" s="3" t="s">
        <v>1</v>
      </c>
      <c r="B3" s="4"/>
      <c r="C3" s="4"/>
    </row>
    <row r="4" customFormat="false" ht="15" hidden="false" customHeight="true" outlineLevel="0" collapsed="false">
      <c r="A4" s="5" t="s">
        <v>2</v>
      </c>
      <c r="B4" s="6" t="n">
        <v>75</v>
      </c>
      <c r="C4" s="7" t="s">
        <v>3</v>
      </c>
    </row>
    <row r="5" customFormat="false" ht="15" hidden="false" customHeight="true" outlineLevel="0" collapsed="false">
      <c r="A5" s="5" t="s">
        <v>4</v>
      </c>
      <c r="B5" s="6" t="n">
        <v>500</v>
      </c>
      <c r="C5" s="7" t="s">
        <v>5</v>
      </c>
    </row>
    <row r="6" customFormat="false" ht="15" hidden="false" customHeight="true" outlineLevel="0" collapsed="false">
      <c r="A6" s="5" t="s">
        <v>6</v>
      </c>
      <c r="B6" s="8" t="n">
        <v>45000</v>
      </c>
      <c r="C6" s="7" t="s">
        <v>7</v>
      </c>
    </row>
    <row r="7" customFormat="false" ht="15" hidden="false" customHeight="true" outlineLevel="0" collapsed="false">
      <c r="A7" s="5" t="s">
        <v>8</v>
      </c>
      <c r="B7" s="9" t="n">
        <f aca="false">B6/12</f>
        <v>3750</v>
      </c>
      <c r="C7" s="7" t="s">
        <v>9</v>
      </c>
    </row>
    <row r="9" customFormat="false" ht="15" hidden="false" customHeight="true" outlineLevel="0" collapsed="false">
      <c r="A9" s="3" t="s">
        <v>10</v>
      </c>
      <c r="B9" s="4"/>
      <c r="C9" s="4"/>
    </row>
    <row r="10" customFormat="false" ht="15" hidden="false" customHeight="true" outlineLevel="0" collapsed="false">
      <c r="A10" s="5" t="s">
        <v>11</v>
      </c>
      <c r="B10" s="10" t="n">
        <v>0.02</v>
      </c>
      <c r="C10" s="7" t="s">
        <v>12</v>
      </c>
    </row>
    <row r="11" customFormat="false" ht="15" hidden="false" customHeight="true" outlineLevel="0" collapsed="false">
      <c r="A11" s="5" t="s">
        <v>13</v>
      </c>
      <c r="B11" s="10" t="n">
        <v>0.01</v>
      </c>
      <c r="C11" s="7" t="s">
        <v>14</v>
      </c>
    </row>
    <row r="12" customFormat="false" ht="15" hidden="false" customHeight="true" outlineLevel="0" collapsed="false">
      <c r="A12" s="5" t="s">
        <v>15</v>
      </c>
      <c r="B12" s="10" t="n">
        <v>0.005</v>
      </c>
      <c r="C12" s="7" t="s">
        <v>16</v>
      </c>
    </row>
    <row r="13" customFormat="false" ht="15" hidden="false" customHeight="true" outlineLevel="0" collapsed="false">
      <c r="A13" s="5" t="s">
        <v>17</v>
      </c>
      <c r="B13" s="10" t="n">
        <v>0.0025</v>
      </c>
      <c r="C13" s="7" t="s">
        <v>18</v>
      </c>
    </row>
    <row r="15" customFormat="false" ht="15" hidden="false" customHeight="true" outlineLevel="0" collapsed="false">
      <c r="A15" s="3" t="s">
        <v>19</v>
      </c>
      <c r="B15" s="4"/>
      <c r="C15" s="4"/>
    </row>
    <row r="16" customFormat="false" ht="15" hidden="false" customHeight="true" outlineLevel="0" collapsed="false">
      <c r="A16" s="5" t="s">
        <v>20</v>
      </c>
      <c r="B16" s="11" t="n">
        <v>0.2</v>
      </c>
      <c r="C16" s="7" t="s">
        <v>21</v>
      </c>
    </row>
    <row r="18" customFormat="false" ht="15" hidden="false" customHeight="true" outlineLevel="0" collapsed="false">
      <c r="A18" s="3" t="s">
        <v>22</v>
      </c>
      <c r="B18" s="4"/>
      <c r="C18" s="4"/>
    </row>
    <row r="19" customFormat="false" ht="15" hidden="false" customHeight="true" outlineLevel="0" collapsed="false">
      <c r="A19" s="5" t="s">
        <v>23</v>
      </c>
      <c r="B19" s="12" t="n">
        <v>6</v>
      </c>
      <c r="C19" s="7" t="s">
        <v>24</v>
      </c>
    </row>
    <row r="20" customFormat="false" ht="15" hidden="false" customHeight="true" outlineLevel="0" collapsed="false">
      <c r="A20" s="5" t="s">
        <v>25</v>
      </c>
      <c r="B20" s="12" t="n">
        <v>0</v>
      </c>
      <c r="C20" s="7"/>
    </row>
    <row r="21" customFormat="false" ht="15" hidden="false" customHeight="true" outlineLevel="0" collapsed="false">
      <c r="A21" s="5" t="s">
        <v>26</v>
      </c>
      <c r="B21" s="12" t="n">
        <v>0</v>
      </c>
      <c r="C21" s="7"/>
    </row>
    <row r="23" customFormat="false" ht="15" hidden="false" customHeight="true" outlineLevel="0" collapsed="false">
      <c r="A23" s="3" t="s">
        <v>27</v>
      </c>
      <c r="B23" s="4"/>
      <c r="C23" s="4"/>
    </row>
    <row r="24" customFormat="false" ht="15" hidden="false" customHeight="true" outlineLevel="0" collapsed="false">
      <c r="A24" s="5" t="s">
        <v>28</v>
      </c>
      <c r="B24" s="12" t="n">
        <v>44</v>
      </c>
      <c r="C24" s="7" t="s">
        <v>29</v>
      </c>
    </row>
    <row r="25" customFormat="false" ht="15" hidden="false" customHeight="true" outlineLevel="0" collapsed="false">
      <c r="A25" s="5" t="s">
        <v>30</v>
      </c>
      <c r="B25" s="12" t="n">
        <v>18</v>
      </c>
      <c r="C25" s="7" t="s">
        <v>29</v>
      </c>
    </row>
    <row r="26" customFormat="false" ht="15" hidden="false" customHeight="true" outlineLevel="0" collapsed="false">
      <c r="A26" s="5" t="s">
        <v>31</v>
      </c>
      <c r="B26" s="12" t="n">
        <v>4</v>
      </c>
      <c r="C26" s="7" t="s">
        <v>29</v>
      </c>
    </row>
    <row r="27" customFormat="false" ht="15" hidden="false" customHeight="true" outlineLevel="0" collapsed="false">
      <c r="A27" s="5" t="s">
        <v>32</v>
      </c>
      <c r="B27" s="12" t="n">
        <v>130</v>
      </c>
      <c r="C27" s="7" t="s">
        <v>33</v>
      </c>
    </row>
    <row r="28" customFormat="false" ht="15" hidden="false" customHeight="true" outlineLevel="0" collapsed="false">
      <c r="A28" s="5" t="s">
        <v>34</v>
      </c>
      <c r="B28" s="12" t="n">
        <v>60</v>
      </c>
      <c r="C28" s="7" t="s">
        <v>33</v>
      </c>
    </row>
    <row r="29" customFormat="false" ht="15" hidden="false" customHeight="true" outlineLevel="0" collapsed="false">
      <c r="A29" s="5" t="s">
        <v>35</v>
      </c>
      <c r="B29" s="12" t="n">
        <v>15</v>
      </c>
      <c r="C29" s="7" t="s">
        <v>33</v>
      </c>
    </row>
    <row r="30" customFormat="false" ht="15" hidden="false" customHeight="true" outlineLevel="0" collapsed="false">
      <c r="A30" s="5" t="s">
        <v>36</v>
      </c>
      <c r="B30" s="12" t="n">
        <v>230</v>
      </c>
      <c r="C30" s="7" t="s">
        <v>37</v>
      </c>
    </row>
    <row r="31" customFormat="false" ht="15" hidden="false" customHeight="true" outlineLevel="0" collapsed="false">
      <c r="A31" s="5" t="s">
        <v>38</v>
      </c>
      <c r="B31" s="12" t="n">
        <v>120</v>
      </c>
      <c r="C31" s="7" t="s">
        <v>37</v>
      </c>
    </row>
    <row r="32" customFormat="false" ht="15" hidden="false" customHeight="true" outlineLevel="0" collapsed="false">
      <c r="A32" s="5" t="s">
        <v>39</v>
      </c>
      <c r="B32" s="12" t="n">
        <v>29</v>
      </c>
      <c r="C32" s="7" t="s">
        <v>37</v>
      </c>
    </row>
    <row r="34" customFormat="false" ht="15" hidden="false" customHeight="true" outlineLevel="0" collapsed="false">
      <c r="A34" s="3" t="s">
        <v>40</v>
      </c>
      <c r="B34" s="4"/>
      <c r="C34" s="4"/>
    </row>
    <row r="35" customFormat="false" ht="15" hidden="false" customHeight="true" outlineLevel="0" collapsed="false">
      <c r="A35" s="13" t="s">
        <v>41</v>
      </c>
    </row>
    <row r="36" customFormat="false" ht="15" hidden="false" customHeight="true" outlineLevel="0" collapsed="false">
      <c r="A36" s="14" t="s">
        <v>42</v>
      </c>
    </row>
    <row r="37" customFormat="false" ht="15" hidden="false" customHeight="true" outlineLevel="0" collapsed="false">
      <c r="A37" s="15" t="s">
        <v>43</v>
      </c>
    </row>
    <row r="39" customFormat="false" ht="15" hidden="false" customHeight="true" outlineLevel="0" collapsed="false">
      <c r="A39" s="16" t="s">
        <v>44</v>
      </c>
    </row>
    <row r="40" customFormat="false" ht="15" hidden="false" customHeight="true" outlineLevel="0" collapsed="false">
      <c r="A40" s="1" t="s">
        <v>45</v>
      </c>
      <c r="B40" s="17" t="n">
        <v>7500</v>
      </c>
      <c r="C40" s="1" t="s">
        <v>46</v>
      </c>
    </row>
    <row r="41" customFormat="false" ht="15" hidden="false" customHeight="true" outlineLevel="0" collapsed="false">
      <c r="A41" s="1" t="s">
        <v>47</v>
      </c>
      <c r="B41" s="18" t="n">
        <v>9</v>
      </c>
      <c r="C41" s="1" t="s">
        <v>48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39" min="2" style="1" width="11"/>
  </cols>
  <sheetData>
    <row r="1" customFormat="false" ht="27.75" hidden="false" customHeight="true" outlineLevel="0" collapsed="false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customFormat="false" ht="18" hidden="false" customHeight="true" outlineLevel="0" collapsed="false">
      <c r="C2" s="19" t="s">
        <v>50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 t="s">
        <v>51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 t="s">
        <v>52</v>
      </c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customFormat="false" ht="18" hidden="false" customHeight="true" outlineLevel="0" collapsed="false">
      <c r="A3" s="20" t="s">
        <v>53</v>
      </c>
      <c r="B3" s="20" t="s">
        <v>54</v>
      </c>
      <c r="C3" s="20" t="s">
        <v>55</v>
      </c>
      <c r="D3" s="20" t="s">
        <v>56</v>
      </c>
      <c r="E3" s="20" t="s">
        <v>57</v>
      </c>
      <c r="F3" s="20" t="s">
        <v>58</v>
      </c>
      <c r="G3" s="20" t="s">
        <v>59</v>
      </c>
      <c r="H3" s="20" t="s">
        <v>60</v>
      </c>
      <c r="I3" s="20" t="s">
        <v>61</v>
      </c>
      <c r="J3" s="20" t="s">
        <v>62</v>
      </c>
      <c r="K3" s="20" t="s">
        <v>63</v>
      </c>
      <c r="L3" s="20" t="s">
        <v>64</v>
      </c>
      <c r="M3" s="20" t="s">
        <v>65</v>
      </c>
      <c r="N3" s="20" t="s">
        <v>66</v>
      </c>
      <c r="O3" s="20" t="s">
        <v>67</v>
      </c>
      <c r="P3" s="20" t="s">
        <v>68</v>
      </c>
      <c r="Q3" s="20" t="s">
        <v>69</v>
      </c>
      <c r="R3" s="20" t="s">
        <v>70</v>
      </c>
      <c r="S3" s="20" t="s">
        <v>71</v>
      </c>
      <c r="T3" s="20" t="s">
        <v>72</v>
      </c>
      <c r="U3" s="20" t="s">
        <v>73</v>
      </c>
      <c r="V3" s="20" t="s">
        <v>74</v>
      </c>
      <c r="W3" s="20" t="s">
        <v>75</v>
      </c>
      <c r="X3" s="20" t="s">
        <v>76</v>
      </c>
      <c r="Y3" s="20" t="s">
        <v>77</v>
      </c>
      <c r="Z3" s="20" t="s">
        <v>78</v>
      </c>
      <c r="AA3" s="20" t="s">
        <v>79</v>
      </c>
      <c r="AB3" s="20" t="s">
        <v>80</v>
      </c>
      <c r="AC3" s="20" t="s">
        <v>81</v>
      </c>
      <c r="AD3" s="20" t="s">
        <v>82</v>
      </c>
      <c r="AE3" s="20" t="s">
        <v>83</v>
      </c>
      <c r="AF3" s="20" t="s">
        <v>84</v>
      </c>
      <c r="AG3" s="20" t="s">
        <v>85</v>
      </c>
      <c r="AH3" s="20" t="s">
        <v>86</v>
      </c>
      <c r="AI3" s="20" t="s">
        <v>87</v>
      </c>
      <c r="AJ3" s="20" t="s">
        <v>88</v>
      </c>
      <c r="AK3" s="20" t="s">
        <v>89</v>
      </c>
      <c r="AL3" s="20" t="s">
        <v>90</v>
      </c>
    </row>
    <row r="4" customFormat="false" ht="15" hidden="false" customHeight="true" outlineLevel="0" collapsed="false">
      <c r="A4" s="21" t="s">
        <v>91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customFormat="false" ht="15" hidden="false" customHeight="true" outlineLevel="0" collapsed="false">
      <c r="A5" s="5" t="s">
        <v>92</v>
      </c>
      <c r="B5" s="12" t="n">
        <v>0</v>
      </c>
      <c r="C5" s="12" t="n">
        <v>0</v>
      </c>
      <c r="D5" s="22" t="n">
        <v>0</v>
      </c>
      <c r="E5" s="12" t="n">
        <v>0</v>
      </c>
      <c r="F5" s="22" t="n">
        <v>5</v>
      </c>
      <c r="G5" s="12" t="n">
        <v>2</v>
      </c>
      <c r="H5" s="22" t="n">
        <v>2</v>
      </c>
      <c r="I5" s="12" t="n">
        <v>5</v>
      </c>
      <c r="J5" s="22" t="n">
        <v>5</v>
      </c>
      <c r="K5" s="12" t="n">
        <v>5</v>
      </c>
      <c r="L5" s="22" t="n">
        <v>5</v>
      </c>
      <c r="M5" s="12" t="n">
        <v>5</v>
      </c>
      <c r="N5" s="22" t="n">
        <v>5</v>
      </c>
      <c r="O5" s="12" t="n">
        <v>8</v>
      </c>
      <c r="P5" s="22" t="n">
        <v>8</v>
      </c>
      <c r="Q5" s="12" t="n">
        <v>8</v>
      </c>
      <c r="R5" s="22" t="n">
        <v>8</v>
      </c>
      <c r="S5" s="12" t="n">
        <v>8</v>
      </c>
      <c r="T5" s="22" t="n">
        <v>8</v>
      </c>
      <c r="U5" s="12" t="n">
        <v>12</v>
      </c>
      <c r="V5" s="22" t="n">
        <v>12</v>
      </c>
      <c r="W5" s="12" t="n">
        <v>12</v>
      </c>
      <c r="X5" s="22" t="n">
        <v>12</v>
      </c>
      <c r="Y5" s="12" t="n">
        <v>12</v>
      </c>
      <c r="Z5" s="22" t="n">
        <v>12</v>
      </c>
      <c r="AA5" s="12" t="n">
        <v>12</v>
      </c>
      <c r="AB5" s="22" t="n">
        <v>12</v>
      </c>
      <c r="AC5" s="12" t="n">
        <v>12</v>
      </c>
      <c r="AD5" s="22" t="n">
        <v>12</v>
      </c>
      <c r="AE5" s="12" t="n">
        <v>12</v>
      </c>
      <c r="AF5" s="22" t="n">
        <v>12</v>
      </c>
      <c r="AG5" s="12" t="n">
        <v>12</v>
      </c>
      <c r="AH5" s="22" t="n">
        <v>12</v>
      </c>
      <c r="AI5" s="12" t="n">
        <v>12</v>
      </c>
      <c r="AJ5" s="22" t="n">
        <v>12</v>
      </c>
      <c r="AK5" s="12" t="n">
        <v>12</v>
      </c>
      <c r="AL5" s="22" t="n">
        <v>12</v>
      </c>
    </row>
    <row r="6" customFormat="false" ht="15" hidden="false" customHeight="true" outlineLevel="0" collapsed="false">
      <c r="A6" s="5" t="s">
        <v>93</v>
      </c>
      <c r="B6" s="12" t="n">
        <v>0</v>
      </c>
      <c r="C6" s="12" t="n">
        <v>0</v>
      </c>
      <c r="D6" s="22" t="n">
        <v>0</v>
      </c>
      <c r="E6" s="12" t="n">
        <v>0</v>
      </c>
      <c r="F6" s="22" t="n">
        <v>0</v>
      </c>
      <c r="G6" s="12" t="n">
        <v>0</v>
      </c>
      <c r="H6" s="22" t="n">
        <v>0</v>
      </c>
      <c r="I6" s="12" t="n">
        <v>2</v>
      </c>
      <c r="J6" s="22" t="n">
        <v>0</v>
      </c>
      <c r="K6" s="12" t="n">
        <v>2</v>
      </c>
      <c r="L6" s="22" t="n">
        <v>0</v>
      </c>
      <c r="M6" s="12" t="n">
        <v>0</v>
      </c>
      <c r="N6" s="22" t="n">
        <v>3</v>
      </c>
      <c r="O6" s="12" t="n">
        <v>2</v>
      </c>
      <c r="P6" s="22" t="n">
        <v>2</v>
      </c>
      <c r="Q6" s="12" t="n">
        <v>2</v>
      </c>
      <c r="R6" s="22" t="n">
        <v>2</v>
      </c>
      <c r="S6" s="12" t="n">
        <v>2</v>
      </c>
      <c r="T6" s="22" t="n">
        <v>2</v>
      </c>
      <c r="U6" s="12" t="n">
        <v>2</v>
      </c>
      <c r="V6" s="22" t="n">
        <v>2</v>
      </c>
      <c r="W6" s="12" t="n">
        <v>2</v>
      </c>
      <c r="X6" s="22" t="n">
        <v>2</v>
      </c>
      <c r="Y6" s="12" t="n">
        <v>2</v>
      </c>
      <c r="Z6" s="22" t="n">
        <v>2</v>
      </c>
      <c r="AA6" s="12" t="n">
        <v>3</v>
      </c>
      <c r="AB6" s="22" t="n">
        <v>3</v>
      </c>
      <c r="AC6" s="12" t="n">
        <v>3</v>
      </c>
      <c r="AD6" s="22" t="n">
        <v>3</v>
      </c>
      <c r="AE6" s="12" t="n">
        <v>3</v>
      </c>
      <c r="AF6" s="22" t="n">
        <v>3</v>
      </c>
      <c r="AG6" s="12" t="n">
        <v>3</v>
      </c>
      <c r="AH6" s="22" t="n">
        <v>3</v>
      </c>
      <c r="AI6" s="12" t="n">
        <v>3</v>
      </c>
      <c r="AJ6" s="22" t="n">
        <v>3</v>
      </c>
      <c r="AK6" s="12" t="n">
        <v>3</v>
      </c>
      <c r="AL6" s="22" t="n">
        <v>3</v>
      </c>
    </row>
    <row r="7" customFormat="false" ht="15" hidden="false" customHeight="true" outlineLevel="0" collapsed="false">
      <c r="A7" s="5" t="s">
        <v>94</v>
      </c>
      <c r="B7" s="12" t="n">
        <v>0</v>
      </c>
      <c r="C7" s="12" t="n">
        <v>0</v>
      </c>
      <c r="D7" s="22" t="n">
        <v>0</v>
      </c>
      <c r="E7" s="12" t="n">
        <v>1</v>
      </c>
      <c r="F7" s="22" t="n">
        <v>0</v>
      </c>
      <c r="G7" s="12" t="n">
        <v>0</v>
      </c>
      <c r="H7" s="22" t="n">
        <v>0</v>
      </c>
      <c r="I7" s="12" t="n">
        <v>1</v>
      </c>
      <c r="J7" s="22" t="n">
        <v>0</v>
      </c>
      <c r="K7" s="12" t="n">
        <v>1</v>
      </c>
      <c r="L7" s="22" t="n">
        <v>0</v>
      </c>
      <c r="M7" s="12" t="n">
        <v>0</v>
      </c>
      <c r="N7" s="22" t="n">
        <v>1</v>
      </c>
      <c r="O7" s="12" t="n">
        <v>0</v>
      </c>
      <c r="P7" s="22" t="n">
        <v>1</v>
      </c>
      <c r="Q7" s="12" t="n">
        <v>1</v>
      </c>
      <c r="R7" s="22" t="n">
        <v>1</v>
      </c>
      <c r="S7" s="12" t="n">
        <v>1</v>
      </c>
      <c r="T7" s="22" t="n">
        <v>1</v>
      </c>
      <c r="U7" s="12" t="n">
        <v>1</v>
      </c>
      <c r="V7" s="22" t="n">
        <v>1</v>
      </c>
      <c r="W7" s="12" t="n">
        <v>1</v>
      </c>
      <c r="X7" s="22" t="n">
        <v>1</v>
      </c>
      <c r="Y7" s="12" t="n">
        <v>1</v>
      </c>
      <c r="Z7" s="22" t="n">
        <v>1</v>
      </c>
      <c r="AA7" s="12" t="n">
        <v>1</v>
      </c>
      <c r="AB7" s="22" t="n">
        <v>1</v>
      </c>
      <c r="AC7" s="12" t="n">
        <v>1</v>
      </c>
      <c r="AD7" s="22" t="n">
        <v>2</v>
      </c>
      <c r="AE7" s="12" t="n">
        <v>1</v>
      </c>
      <c r="AF7" s="22" t="n">
        <v>1</v>
      </c>
      <c r="AG7" s="12" t="n">
        <v>1</v>
      </c>
      <c r="AH7" s="22" t="n">
        <v>1</v>
      </c>
      <c r="AI7" s="12" t="n">
        <v>2</v>
      </c>
      <c r="AJ7" s="22" t="n">
        <v>1</v>
      </c>
      <c r="AK7" s="12" t="n">
        <v>1</v>
      </c>
      <c r="AL7" s="22" t="n">
        <v>1</v>
      </c>
    </row>
    <row r="8" customFormat="false" ht="15" hidden="false" customHeight="true" outlineLevel="0" collapsed="false">
      <c r="A8" s="21" t="s">
        <v>95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customFormat="false" ht="15" hidden="false" customHeight="true" outlineLevel="0" collapsed="false">
      <c r="A9" s="5" t="s">
        <v>96</v>
      </c>
      <c r="B9" s="12" t="n">
        <v>0</v>
      </c>
      <c r="C9" s="23" t="n">
        <f aca="false">ROUND(C5*Assumptions!$B$16,0)</f>
        <v>0</v>
      </c>
      <c r="D9" s="24" t="n">
        <f aca="false">ROUND(D5*Assumptions!$B$16,0)</f>
        <v>0</v>
      </c>
      <c r="E9" s="23" t="n">
        <f aca="false">ROUND(E5*Assumptions!$B$16,0)</f>
        <v>0</v>
      </c>
      <c r="F9" s="24" t="n">
        <f aca="false">ROUND(F5*Assumptions!$B$16,0)</f>
        <v>1</v>
      </c>
      <c r="G9" s="23" t="n">
        <f aca="false">ROUND(G5*Assumptions!$B$16,0)</f>
        <v>0</v>
      </c>
      <c r="H9" s="24" t="n">
        <f aca="false">ROUND(H5*Assumptions!$B$16,0)</f>
        <v>0</v>
      </c>
      <c r="I9" s="23" t="n">
        <f aca="false">ROUND(I5*Assumptions!$B$16,0)</f>
        <v>1</v>
      </c>
      <c r="J9" s="24" t="n">
        <f aca="false">ROUND(J5*Assumptions!$B$16,0)</f>
        <v>1</v>
      </c>
      <c r="K9" s="23" t="n">
        <f aca="false">ROUND(K5*Assumptions!$B$16,0)</f>
        <v>1</v>
      </c>
      <c r="L9" s="24" t="n">
        <f aca="false">ROUND(L5*Assumptions!$B$16,0)</f>
        <v>1</v>
      </c>
      <c r="M9" s="23" t="n">
        <f aca="false">ROUND(M5*Assumptions!$B$16,0)</f>
        <v>1</v>
      </c>
      <c r="N9" s="24" t="n">
        <f aca="false">ROUND(N5*Assumptions!$B$16,0)</f>
        <v>1</v>
      </c>
      <c r="O9" s="23" t="n">
        <f aca="false">ROUND(O5*Assumptions!$B$16,0)</f>
        <v>2</v>
      </c>
      <c r="P9" s="24" t="n">
        <f aca="false">ROUND(P5*Assumptions!$B$16,0)</f>
        <v>2</v>
      </c>
      <c r="Q9" s="23" t="n">
        <f aca="false">ROUND(Q5*Assumptions!$B$16,0)</f>
        <v>2</v>
      </c>
      <c r="R9" s="24" t="n">
        <f aca="false">ROUND(R5*Assumptions!$B$16,0)</f>
        <v>2</v>
      </c>
      <c r="S9" s="23" t="n">
        <f aca="false">ROUND(S5*Assumptions!$B$16,0)</f>
        <v>2</v>
      </c>
      <c r="T9" s="24" t="n">
        <f aca="false">ROUND(T5*Assumptions!$B$16,0)</f>
        <v>2</v>
      </c>
      <c r="U9" s="23" t="n">
        <f aca="false">ROUND(U5*Assumptions!$B$16,0)</f>
        <v>2</v>
      </c>
      <c r="V9" s="24" t="n">
        <f aca="false">ROUND(V5*Assumptions!$B$16,0)</f>
        <v>2</v>
      </c>
      <c r="W9" s="23" t="n">
        <f aca="false">ROUND(W5*Assumptions!$B$16,0)</f>
        <v>2</v>
      </c>
      <c r="X9" s="24" t="n">
        <f aca="false">ROUND(X5*Assumptions!$B$16,0)</f>
        <v>2</v>
      </c>
      <c r="Y9" s="23" t="n">
        <f aca="false">ROUND(Y5*Assumptions!$B$16,0)</f>
        <v>2</v>
      </c>
      <c r="Z9" s="24" t="n">
        <f aca="false">ROUND(Z5*Assumptions!$B$16,0)</f>
        <v>2</v>
      </c>
      <c r="AA9" s="23" t="n">
        <f aca="false">ROUND(AA5*Assumptions!$B$16,0)</f>
        <v>2</v>
      </c>
      <c r="AB9" s="24" t="n">
        <f aca="false">ROUND(AB5*Assumptions!$B$16,0)</f>
        <v>2</v>
      </c>
      <c r="AC9" s="23" t="n">
        <f aca="false">ROUND(AC5*Assumptions!$B$16,0)</f>
        <v>2</v>
      </c>
      <c r="AD9" s="24" t="n">
        <f aca="false">ROUND(AD5*Assumptions!$B$16,0)</f>
        <v>2</v>
      </c>
      <c r="AE9" s="23" t="n">
        <f aca="false">ROUND(AE5*Assumptions!$B$16,0)</f>
        <v>2</v>
      </c>
      <c r="AF9" s="24" t="n">
        <f aca="false">ROUND(AF5*Assumptions!$B$16,0)</f>
        <v>2</v>
      </c>
      <c r="AG9" s="23" t="n">
        <f aca="false">ROUND(AG5*Assumptions!$B$16,0)</f>
        <v>2</v>
      </c>
      <c r="AH9" s="24" t="n">
        <f aca="false">ROUND(AH5*Assumptions!$B$16,0)</f>
        <v>2</v>
      </c>
      <c r="AI9" s="23" t="n">
        <f aca="false">ROUND(AI5*Assumptions!$B$16,0)</f>
        <v>2</v>
      </c>
      <c r="AJ9" s="24" t="n">
        <f aca="false">ROUND(AJ5*Assumptions!$B$16,0)</f>
        <v>2</v>
      </c>
      <c r="AK9" s="23" t="n">
        <f aca="false">ROUND(AK5*Assumptions!$B$16,0)</f>
        <v>2</v>
      </c>
      <c r="AL9" s="24" t="n">
        <f aca="false">ROUND(AL5*Assumptions!$B$16,0)</f>
        <v>2</v>
      </c>
    </row>
    <row r="10" customFormat="false" ht="15" hidden="false" customHeight="true" outlineLevel="0" collapsed="false">
      <c r="A10" s="5" t="s">
        <v>97</v>
      </c>
      <c r="B10" s="10" t="n">
        <f aca="false">Assumptions!B10</f>
        <v>0.02</v>
      </c>
      <c r="C10" s="25" t="n">
        <f aca="false">Assumptions!$B$10</f>
        <v>0.02</v>
      </c>
      <c r="D10" s="26" t="n">
        <f aca="false">Assumptions!$B$10</f>
        <v>0.02</v>
      </c>
      <c r="E10" s="25" t="n">
        <f aca="false">Assumptions!$B$10</f>
        <v>0.02</v>
      </c>
      <c r="F10" s="26" t="n">
        <f aca="false">Assumptions!$B$10</f>
        <v>0.02</v>
      </c>
      <c r="G10" s="25" t="n">
        <f aca="false">Assumptions!$B$10</f>
        <v>0.02</v>
      </c>
      <c r="H10" s="26" t="n">
        <f aca="false">Assumptions!$B$10</f>
        <v>0.02</v>
      </c>
      <c r="I10" s="25" t="n">
        <f aca="false">Assumptions!$B$10</f>
        <v>0.02</v>
      </c>
      <c r="J10" s="26" t="n">
        <f aca="false">Assumptions!$B$10</f>
        <v>0.02</v>
      </c>
      <c r="K10" s="25" t="n">
        <f aca="false">Assumptions!$B$10</f>
        <v>0.02</v>
      </c>
      <c r="L10" s="26" t="n">
        <f aca="false">Assumptions!$B$10</f>
        <v>0.02</v>
      </c>
      <c r="M10" s="25" t="n">
        <f aca="false">Assumptions!$B$10</f>
        <v>0.02</v>
      </c>
      <c r="N10" s="26" t="n">
        <f aca="false">Assumptions!$B$10</f>
        <v>0.02</v>
      </c>
      <c r="O10" s="25" t="n">
        <f aca="false">Assumptions!$B$11</f>
        <v>0.01</v>
      </c>
      <c r="P10" s="26" t="n">
        <f aca="false">Assumptions!$B$11</f>
        <v>0.01</v>
      </c>
      <c r="Q10" s="25" t="n">
        <f aca="false">Assumptions!$B$11</f>
        <v>0.01</v>
      </c>
      <c r="R10" s="26" t="n">
        <f aca="false">Assumptions!$B$11</f>
        <v>0.01</v>
      </c>
      <c r="S10" s="25" t="n">
        <f aca="false">Assumptions!$B$11</f>
        <v>0.01</v>
      </c>
      <c r="T10" s="26" t="n">
        <f aca="false">Assumptions!$B$11</f>
        <v>0.01</v>
      </c>
      <c r="U10" s="25" t="n">
        <f aca="false">Assumptions!$B$11</f>
        <v>0.01</v>
      </c>
      <c r="V10" s="26" t="n">
        <f aca="false">Assumptions!$B$11</f>
        <v>0.01</v>
      </c>
      <c r="W10" s="25" t="n">
        <f aca="false">Assumptions!$B$11</f>
        <v>0.01</v>
      </c>
      <c r="X10" s="26" t="n">
        <f aca="false">Assumptions!$B$11</f>
        <v>0.01</v>
      </c>
      <c r="Y10" s="25" t="n">
        <f aca="false">Assumptions!$B$11</f>
        <v>0.01</v>
      </c>
      <c r="Z10" s="26" t="n">
        <f aca="false">Assumptions!$B$11</f>
        <v>0.01</v>
      </c>
      <c r="AA10" s="25" t="n">
        <f aca="false">Assumptions!$B$11</f>
        <v>0.01</v>
      </c>
      <c r="AB10" s="26" t="n">
        <f aca="false">Assumptions!$B$11</f>
        <v>0.01</v>
      </c>
      <c r="AC10" s="25" t="n">
        <f aca="false">Assumptions!$B$11</f>
        <v>0.01</v>
      </c>
      <c r="AD10" s="26" t="n">
        <f aca="false">Assumptions!$B$11</f>
        <v>0.01</v>
      </c>
      <c r="AE10" s="25" t="n">
        <f aca="false">Assumptions!$B$11</f>
        <v>0.01</v>
      </c>
      <c r="AF10" s="26" t="n">
        <f aca="false">Assumptions!$B$11</f>
        <v>0.01</v>
      </c>
      <c r="AG10" s="25" t="n">
        <f aca="false">Assumptions!$B$11</f>
        <v>0.01</v>
      </c>
      <c r="AH10" s="26" t="n">
        <f aca="false">Assumptions!$B$11</f>
        <v>0.01</v>
      </c>
      <c r="AI10" s="25" t="n">
        <f aca="false">Assumptions!$B$11</f>
        <v>0.01</v>
      </c>
      <c r="AJ10" s="26" t="n">
        <f aca="false">Assumptions!$B$11</f>
        <v>0.01</v>
      </c>
      <c r="AK10" s="25" t="n">
        <f aca="false">Assumptions!$B$11</f>
        <v>0.01</v>
      </c>
      <c r="AL10" s="26" t="n">
        <f aca="false">Assumptions!$B$11</f>
        <v>0.01</v>
      </c>
    </row>
    <row r="11" customFormat="false" ht="15" hidden="false" customHeight="true" outlineLevel="0" collapsed="false">
      <c r="A11" s="5" t="s">
        <v>98</v>
      </c>
      <c r="B11" s="10" t="n">
        <f aca="false">Assumptions!B12</f>
        <v>0.005</v>
      </c>
      <c r="C11" s="25" t="n">
        <f aca="false">Assumptions!$B$12</f>
        <v>0.005</v>
      </c>
      <c r="D11" s="26" t="n">
        <f aca="false">Assumptions!$B$12</f>
        <v>0.005</v>
      </c>
      <c r="E11" s="25" t="n">
        <f aca="false">Assumptions!$B$12</f>
        <v>0.005</v>
      </c>
      <c r="F11" s="26" t="n">
        <f aca="false">Assumptions!$B$12</f>
        <v>0.005</v>
      </c>
      <c r="G11" s="25" t="n">
        <f aca="false">Assumptions!$B$12</f>
        <v>0.005</v>
      </c>
      <c r="H11" s="26" t="n">
        <f aca="false">Assumptions!$B$12</f>
        <v>0.005</v>
      </c>
      <c r="I11" s="25" t="n">
        <f aca="false">Assumptions!$B$12</f>
        <v>0.005</v>
      </c>
      <c r="J11" s="26" t="n">
        <f aca="false">Assumptions!$B$12</f>
        <v>0.005</v>
      </c>
      <c r="K11" s="25" t="n">
        <f aca="false">Assumptions!$B$12</f>
        <v>0.005</v>
      </c>
      <c r="L11" s="26" t="n">
        <f aca="false">Assumptions!$B$12</f>
        <v>0.005</v>
      </c>
      <c r="M11" s="25" t="n">
        <f aca="false">Assumptions!$B$12</f>
        <v>0.005</v>
      </c>
      <c r="N11" s="26" t="n">
        <f aca="false">Assumptions!$B$12</f>
        <v>0.005</v>
      </c>
      <c r="O11" s="25" t="n">
        <f aca="false">Assumptions!$B$13</f>
        <v>0.0025</v>
      </c>
      <c r="P11" s="26" t="n">
        <f aca="false">Assumptions!$B$13</f>
        <v>0.0025</v>
      </c>
      <c r="Q11" s="25" t="n">
        <f aca="false">Assumptions!$B$13</f>
        <v>0.0025</v>
      </c>
      <c r="R11" s="26" t="n">
        <f aca="false">Assumptions!$B$13</f>
        <v>0.0025</v>
      </c>
      <c r="S11" s="25" t="n">
        <f aca="false">Assumptions!$B$13</f>
        <v>0.0025</v>
      </c>
      <c r="T11" s="26" t="n">
        <f aca="false">Assumptions!$B$13</f>
        <v>0.0025</v>
      </c>
      <c r="U11" s="25" t="n">
        <f aca="false">Assumptions!$B$13</f>
        <v>0.0025</v>
      </c>
      <c r="V11" s="26" t="n">
        <f aca="false">Assumptions!$B$13</f>
        <v>0.0025</v>
      </c>
      <c r="W11" s="25" t="n">
        <f aca="false">Assumptions!$B$13</f>
        <v>0.0025</v>
      </c>
      <c r="X11" s="26" t="n">
        <f aca="false">Assumptions!$B$13</f>
        <v>0.0025</v>
      </c>
      <c r="Y11" s="25" t="n">
        <f aca="false">Assumptions!$B$13</f>
        <v>0.0025</v>
      </c>
      <c r="Z11" s="26" t="n">
        <f aca="false">Assumptions!$B$13</f>
        <v>0.0025</v>
      </c>
      <c r="AA11" s="25" t="n">
        <f aca="false">Assumptions!$B$13</f>
        <v>0.0025</v>
      </c>
      <c r="AB11" s="26" t="n">
        <f aca="false">Assumptions!$B$13</f>
        <v>0.0025</v>
      </c>
      <c r="AC11" s="25" t="n">
        <f aca="false">Assumptions!$B$13</f>
        <v>0.0025</v>
      </c>
      <c r="AD11" s="26" t="n">
        <f aca="false">Assumptions!$B$13</f>
        <v>0.0025</v>
      </c>
      <c r="AE11" s="25" t="n">
        <f aca="false">Assumptions!$B$13</f>
        <v>0.0025</v>
      </c>
      <c r="AF11" s="26" t="n">
        <f aca="false">Assumptions!$B$13</f>
        <v>0.0025</v>
      </c>
      <c r="AG11" s="25" t="n">
        <f aca="false">Assumptions!$B$13</f>
        <v>0.0025</v>
      </c>
      <c r="AH11" s="26" t="n">
        <f aca="false">Assumptions!$B$13</f>
        <v>0.0025</v>
      </c>
      <c r="AI11" s="25" t="n">
        <f aca="false">Assumptions!$B$13</f>
        <v>0.0025</v>
      </c>
      <c r="AJ11" s="26" t="n">
        <f aca="false">Assumptions!$B$13</f>
        <v>0.0025</v>
      </c>
      <c r="AK11" s="25" t="n">
        <f aca="false">Assumptions!$B$13</f>
        <v>0.0025</v>
      </c>
      <c r="AL11" s="26" t="n">
        <f aca="false">Assumptions!$B$13</f>
        <v>0.0025</v>
      </c>
    </row>
    <row r="12" customFormat="false" ht="15" hidden="false" customHeight="true" outlineLevel="0" collapsed="false">
      <c r="A12" s="21" t="s">
        <v>99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customFormat="false" ht="15" hidden="false" customHeight="true" outlineLevel="0" collapsed="false">
      <c r="A13" s="27" t="s">
        <v>100</v>
      </c>
      <c r="B13" s="23" t="n">
        <f aca="false">Assumptions!B19</f>
        <v>6</v>
      </c>
      <c r="C13" s="23" t="n">
        <f aca="false">MAX(0,ROUND(B13*(1-C10)+C5-C9,0))</f>
        <v>6</v>
      </c>
      <c r="D13" s="24" t="n">
        <f aca="false">MAX(0,ROUND(C13*(1-D10)+D5-D9,0))</f>
        <v>6</v>
      </c>
      <c r="E13" s="23" t="n">
        <f aca="false">MAX(0,ROUND(D13*(1-E10)+E5-E9,0))</f>
        <v>6</v>
      </c>
      <c r="F13" s="24" t="n">
        <f aca="false">MAX(0,ROUND(E13*(1-F10)+F5-F9,0))</f>
        <v>10</v>
      </c>
      <c r="G13" s="23" t="n">
        <f aca="false">MAX(0,ROUND(F13*(1-G10)+G5-G9,0))</f>
        <v>12</v>
      </c>
      <c r="H13" s="24" t="n">
        <f aca="false">MAX(0,ROUND(G13*(1-H10)+H5-H9,0))</f>
        <v>14</v>
      </c>
      <c r="I13" s="23" t="n">
        <f aca="false">MAX(0,ROUND(H13*(1-I10)+I5-I9,0))</f>
        <v>18</v>
      </c>
      <c r="J13" s="24" t="n">
        <f aca="false">MAX(0,ROUND(I13*(1-J10)+J5-J9,0))</f>
        <v>22</v>
      </c>
      <c r="K13" s="23" t="n">
        <f aca="false">MAX(0,ROUND(J13*(1-K10)+K5-K9,0))</f>
        <v>26</v>
      </c>
      <c r="L13" s="24" t="n">
        <f aca="false">MAX(0,ROUND(K13*(1-L10)+L5-L9,0))</f>
        <v>29</v>
      </c>
      <c r="M13" s="23" t="n">
        <f aca="false">MAX(0,ROUND(L13*(1-M10)+M5-M9,0))</f>
        <v>32</v>
      </c>
      <c r="N13" s="24" t="n">
        <f aca="false">MAX(0,ROUND(M13*(1-N10)+N5-N9,0))</f>
        <v>35</v>
      </c>
      <c r="O13" s="23" t="n">
        <f aca="false">MAX(0,ROUND(N13*(1-O10)+O5-O9,0))</f>
        <v>41</v>
      </c>
      <c r="P13" s="24" t="n">
        <f aca="false">MAX(0,ROUND(O13*(1-P10)+P5-P9,0))</f>
        <v>47</v>
      </c>
      <c r="Q13" s="23" t="n">
        <f aca="false">MAX(0,ROUND(P13*(1-Q10)+Q5-Q9,0))</f>
        <v>53</v>
      </c>
      <c r="R13" s="24" t="n">
        <f aca="false">MAX(0,ROUND(Q13*(1-R10)+R5-R9,0))</f>
        <v>58</v>
      </c>
      <c r="S13" s="23" t="n">
        <f aca="false">MAX(0,ROUND(R13*(1-S10)+S5-S9,0))</f>
        <v>63</v>
      </c>
      <c r="T13" s="24" t="n">
        <f aca="false">MAX(0,ROUND(S13*(1-T10)+T5-T9,0))</f>
        <v>68</v>
      </c>
      <c r="U13" s="23" t="n">
        <f aca="false">MAX(0,ROUND(T13*(1-U10)+U5-U9,0))</f>
        <v>77</v>
      </c>
      <c r="V13" s="24" t="n">
        <f aca="false">MAX(0,ROUND(U13*(1-V10)+V5-V9,0))</f>
        <v>86</v>
      </c>
      <c r="W13" s="23" t="n">
        <f aca="false">MAX(0,ROUND(V13*(1-W10)+W5-W9,0))</f>
        <v>95</v>
      </c>
      <c r="X13" s="24" t="n">
        <f aca="false">MAX(0,ROUND(W13*(1-X10)+X5-X9,0))</f>
        <v>104</v>
      </c>
      <c r="Y13" s="23" t="n">
        <f aca="false">MAX(0,ROUND(X13*(1-Y10)+Y5-Y9,0))</f>
        <v>113</v>
      </c>
      <c r="Z13" s="24" t="n">
        <f aca="false">MAX(0,ROUND(Y13*(1-Z10)+Z5-Z9,0))</f>
        <v>122</v>
      </c>
      <c r="AA13" s="23" t="n">
        <f aca="false">MAX(0,ROUND(Z13*(1-AA10)+AA5-AA9,0))</f>
        <v>131</v>
      </c>
      <c r="AB13" s="24" t="n">
        <f aca="false">MAX(0,ROUND(AA13*(1-AB10)+AB5-AB9,0))</f>
        <v>140</v>
      </c>
      <c r="AC13" s="23" t="n">
        <f aca="false">MAX(0,ROUND(AB13*(1-AC10)+AC5-AC9,0))</f>
        <v>149</v>
      </c>
      <c r="AD13" s="24" t="n">
        <f aca="false">MAX(0,ROUND(AC13*(1-AD10)+AD5-AD9,0))</f>
        <v>158</v>
      </c>
      <c r="AE13" s="23" t="n">
        <f aca="false">MAX(0,ROUND(AD13*(1-AE10)+AE5-AE9,0))</f>
        <v>166</v>
      </c>
      <c r="AF13" s="24" t="n">
        <f aca="false">MAX(0,ROUND(AE13*(1-AF10)+AF5-AF9,0))</f>
        <v>174</v>
      </c>
      <c r="AG13" s="23" t="n">
        <f aca="false">MAX(0,ROUND(AF13*(1-AG10)+AG5-AG9,0))</f>
        <v>182</v>
      </c>
      <c r="AH13" s="24" t="n">
        <f aca="false">MAX(0,ROUND(AG13*(1-AH10)+AH5-AH9,0))</f>
        <v>190</v>
      </c>
      <c r="AI13" s="23" t="n">
        <f aca="false">MAX(0,ROUND(AH13*(1-AI10)+AI5-AI9,0))</f>
        <v>198</v>
      </c>
      <c r="AJ13" s="24" t="n">
        <f aca="false">MAX(0,ROUND(AI13*(1-AJ10)+AJ5-AJ9,0))</f>
        <v>206</v>
      </c>
      <c r="AK13" s="23" t="n">
        <f aca="false">MAX(0,ROUND(AJ13*(1-AK10)+AK5-AK9,0))</f>
        <v>214</v>
      </c>
      <c r="AL13" s="24" t="n">
        <f aca="false">MAX(0,ROUND(AK13*(1-AL10)+AL5-AL9,0))</f>
        <v>222</v>
      </c>
    </row>
    <row r="14" customFormat="false" ht="15" hidden="false" customHeight="true" outlineLevel="0" collapsed="false">
      <c r="A14" s="27" t="s">
        <v>101</v>
      </c>
      <c r="B14" s="23" t="n">
        <f aca="false">Assumptions!B20</f>
        <v>0</v>
      </c>
      <c r="C14" s="23" t="n">
        <f aca="false">MAX(0,ROUND(B14*(1-C10)+C9+C6,0))</f>
        <v>0</v>
      </c>
      <c r="D14" s="24" t="n">
        <f aca="false">MAX(0,ROUND(C14*(1-D10)+D9+D6,0))</f>
        <v>0</v>
      </c>
      <c r="E14" s="23" t="n">
        <f aca="false">MAX(0,ROUND(D14*(1-E10)+E9+E6,0))</f>
        <v>0</v>
      </c>
      <c r="F14" s="24" t="n">
        <f aca="false">MAX(0,ROUND(E14*(1-F10)+F9+F6,0))</f>
        <v>1</v>
      </c>
      <c r="G14" s="23" t="n">
        <f aca="false">MAX(0,ROUND(F14*(1-G10)+G9+G6,0))</f>
        <v>1</v>
      </c>
      <c r="H14" s="24" t="n">
        <f aca="false">MAX(0,ROUND(G14*(1-H10)+H9+H6,0))</f>
        <v>1</v>
      </c>
      <c r="I14" s="23" t="n">
        <f aca="false">MAX(0,ROUND(H14*(1-I10)+I9+I6,0))</f>
        <v>4</v>
      </c>
      <c r="J14" s="24" t="n">
        <f aca="false">MAX(0,ROUND(I14*(1-J10)+J9+J6,0))</f>
        <v>5</v>
      </c>
      <c r="K14" s="23" t="n">
        <f aca="false">MAX(0,ROUND(J14*(1-K10)+K9+K6,0))</f>
        <v>8</v>
      </c>
      <c r="L14" s="24" t="n">
        <f aca="false">MAX(0,ROUND(K14*(1-L10)+L9+L6,0))</f>
        <v>9</v>
      </c>
      <c r="M14" s="23" t="n">
        <f aca="false">MAX(0,ROUND(L14*(1-M10)+M9+M6,0))</f>
        <v>10</v>
      </c>
      <c r="N14" s="24" t="n">
        <f aca="false">MAX(0,ROUND(M14*(1-N10)+N9+N6,0))</f>
        <v>14</v>
      </c>
      <c r="O14" s="23" t="n">
        <f aca="false">MAX(0,ROUND(N14*(1-O10)+O9+O6,0))</f>
        <v>18</v>
      </c>
      <c r="P14" s="24" t="n">
        <f aca="false">MAX(0,ROUND(O14*(1-P10)+P9+P6,0))</f>
        <v>22</v>
      </c>
      <c r="Q14" s="23" t="n">
        <f aca="false">MAX(0,ROUND(P14*(1-Q10)+Q9+Q6,0))</f>
        <v>26</v>
      </c>
      <c r="R14" s="24" t="n">
        <f aca="false">MAX(0,ROUND(Q14*(1-R10)+R9+R6,0))</f>
        <v>30</v>
      </c>
      <c r="S14" s="23" t="n">
        <f aca="false">MAX(0,ROUND(R14*(1-S10)+S9+S6,0))</f>
        <v>34</v>
      </c>
      <c r="T14" s="24" t="n">
        <f aca="false">MAX(0,ROUND(S14*(1-T10)+T9+T6,0))</f>
        <v>38</v>
      </c>
      <c r="U14" s="23" t="n">
        <f aca="false">MAX(0,ROUND(T14*(1-U10)+U9+U6,0))</f>
        <v>42</v>
      </c>
      <c r="V14" s="24" t="n">
        <f aca="false">MAX(0,ROUND(U14*(1-V10)+V9+V6,0))</f>
        <v>46</v>
      </c>
      <c r="W14" s="23" t="n">
        <f aca="false">MAX(0,ROUND(V14*(1-W10)+W9+W6,0))</f>
        <v>50</v>
      </c>
      <c r="X14" s="24" t="n">
        <f aca="false">MAX(0,ROUND(W14*(1-X10)+X9+X6,0))</f>
        <v>54</v>
      </c>
      <c r="Y14" s="23" t="n">
        <f aca="false">MAX(0,ROUND(X14*(1-Y10)+Y9+Y6,0))</f>
        <v>57</v>
      </c>
      <c r="Z14" s="24" t="n">
        <f aca="false">MAX(0,ROUND(Y14*(1-Z10)+Z9+Z6,0))</f>
        <v>60</v>
      </c>
      <c r="AA14" s="23" t="n">
        <f aca="false">MAX(0,ROUND(Z14*(1-AA10)+AA9+AA6,0))</f>
        <v>64</v>
      </c>
      <c r="AB14" s="24" t="n">
        <f aca="false">MAX(0,ROUND(AA14*(1-AB10)+AB9+AB6,0))</f>
        <v>68</v>
      </c>
      <c r="AC14" s="23" t="n">
        <f aca="false">MAX(0,ROUND(AB14*(1-AC10)+AC9+AC6,0))</f>
        <v>72</v>
      </c>
      <c r="AD14" s="24" t="n">
        <f aca="false">MAX(0,ROUND(AC14*(1-AD10)+AD9+AD6,0))</f>
        <v>76</v>
      </c>
      <c r="AE14" s="23" t="n">
        <f aca="false">MAX(0,ROUND(AD14*(1-AE10)+AE9+AE6,0))</f>
        <v>80</v>
      </c>
      <c r="AF14" s="24" t="n">
        <f aca="false">MAX(0,ROUND(AE14*(1-AF10)+AF9+AF6,0))</f>
        <v>84</v>
      </c>
      <c r="AG14" s="23" t="n">
        <f aca="false">MAX(0,ROUND(AF14*(1-AG10)+AG9+AG6,0))</f>
        <v>88</v>
      </c>
      <c r="AH14" s="24" t="n">
        <f aca="false">MAX(0,ROUND(AG14*(1-AH10)+AH9+AH6,0))</f>
        <v>92</v>
      </c>
      <c r="AI14" s="23" t="n">
        <f aca="false">MAX(0,ROUND(AH14*(1-AI10)+AI9+AI6,0))</f>
        <v>96</v>
      </c>
      <c r="AJ14" s="24" t="n">
        <f aca="false">MAX(0,ROUND(AI14*(1-AJ10)+AJ9+AJ6,0))</f>
        <v>100</v>
      </c>
      <c r="AK14" s="23" t="n">
        <f aca="false">MAX(0,ROUND(AJ14*(1-AK10)+AK9+AK6,0))</f>
        <v>104</v>
      </c>
      <c r="AL14" s="24" t="n">
        <f aca="false">MAX(0,ROUND(AK14*(1-AL10)+AL9+AL6,0))</f>
        <v>108</v>
      </c>
    </row>
    <row r="15" customFormat="false" ht="15" hidden="false" customHeight="true" outlineLevel="0" collapsed="false">
      <c r="A15" s="27" t="s">
        <v>102</v>
      </c>
      <c r="B15" s="23" t="n">
        <f aca="false">Assumptions!B21</f>
        <v>0</v>
      </c>
      <c r="C15" s="23" t="n">
        <f aca="false">MAX(0,ROUND(B15*(1-C11)+C7,0))</f>
        <v>0</v>
      </c>
      <c r="D15" s="24" t="n">
        <f aca="false">MAX(0,ROUND(C15*(1-D11)+D7,0))</f>
        <v>0</v>
      </c>
      <c r="E15" s="23" t="n">
        <f aca="false">MAX(0,ROUND(D15*(1-E11)+E7,0))</f>
        <v>1</v>
      </c>
      <c r="F15" s="24" t="n">
        <f aca="false">MAX(0,ROUND(E15*(1-F11)+F7,0))</f>
        <v>1</v>
      </c>
      <c r="G15" s="23" t="n">
        <f aca="false">MAX(0,ROUND(F15*(1-G11)+G7,0))</f>
        <v>1</v>
      </c>
      <c r="H15" s="24" t="n">
        <f aca="false">MAX(0,ROUND(G15*(1-H11)+H7,0))</f>
        <v>1</v>
      </c>
      <c r="I15" s="23" t="n">
        <f aca="false">MAX(0,ROUND(H15*(1-I11)+I7,0))</f>
        <v>2</v>
      </c>
      <c r="J15" s="24" t="n">
        <f aca="false">MAX(0,ROUND(I15*(1-J11)+J7,0))</f>
        <v>2</v>
      </c>
      <c r="K15" s="23" t="n">
        <f aca="false">MAX(0,ROUND(J15*(1-K11)+K7,0))</f>
        <v>3</v>
      </c>
      <c r="L15" s="24" t="n">
        <f aca="false">MAX(0,ROUND(K15*(1-L11)+L7,0))</f>
        <v>3</v>
      </c>
      <c r="M15" s="23" t="n">
        <f aca="false">MAX(0,ROUND(L15*(1-M11)+M7,0))</f>
        <v>3</v>
      </c>
      <c r="N15" s="24" t="n">
        <f aca="false">MAX(0,ROUND(M15*(1-N11)+N7,0))</f>
        <v>4</v>
      </c>
      <c r="O15" s="23" t="n">
        <f aca="false">MAX(0,ROUND(N15*(1-O11)+O7,0))</f>
        <v>4</v>
      </c>
      <c r="P15" s="24" t="n">
        <f aca="false">MAX(0,ROUND(O15*(1-P11)+P7,0))</f>
        <v>5</v>
      </c>
      <c r="Q15" s="23" t="n">
        <f aca="false">MAX(0,ROUND(P15*(1-Q11)+Q7,0))</f>
        <v>6</v>
      </c>
      <c r="R15" s="24" t="n">
        <f aca="false">MAX(0,ROUND(Q15*(1-R11)+R7,0))</f>
        <v>7</v>
      </c>
      <c r="S15" s="23" t="n">
        <f aca="false">MAX(0,ROUND(R15*(1-S11)+S7,0))</f>
        <v>8</v>
      </c>
      <c r="T15" s="24" t="n">
        <f aca="false">MAX(0,ROUND(S15*(1-T11)+T7,0))</f>
        <v>9</v>
      </c>
      <c r="U15" s="23" t="n">
        <f aca="false">MAX(0,ROUND(T15*(1-U11)+U7,0))</f>
        <v>10</v>
      </c>
      <c r="V15" s="24" t="n">
        <f aca="false">MAX(0,ROUND(U15*(1-V11)+V7,0))</f>
        <v>11</v>
      </c>
      <c r="W15" s="23" t="n">
        <f aca="false">MAX(0,ROUND(V15*(1-W11)+W7,0))</f>
        <v>12</v>
      </c>
      <c r="X15" s="24" t="n">
        <f aca="false">MAX(0,ROUND(W15*(1-X11)+X7,0))</f>
        <v>13</v>
      </c>
      <c r="Y15" s="23" t="n">
        <f aca="false">MAX(0,ROUND(X15*(1-Y11)+Y7,0))</f>
        <v>14</v>
      </c>
      <c r="Z15" s="24" t="n">
        <f aca="false">MAX(0,ROUND(Y15*(1-Z11)+Z7,0))</f>
        <v>15</v>
      </c>
      <c r="AA15" s="23" t="n">
        <f aca="false">MAX(0,ROUND(Z15*(1-AA11)+AA7,0))</f>
        <v>16</v>
      </c>
      <c r="AB15" s="24" t="n">
        <f aca="false">MAX(0,ROUND(AA15*(1-AB11)+AB7,0))</f>
        <v>17</v>
      </c>
      <c r="AC15" s="23" t="n">
        <f aca="false">MAX(0,ROUND(AB15*(1-AC11)+AC7,0))</f>
        <v>18</v>
      </c>
      <c r="AD15" s="24" t="n">
        <f aca="false">MAX(0,ROUND(AC15*(1-AD11)+AD7,0))</f>
        <v>20</v>
      </c>
      <c r="AE15" s="23" t="n">
        <f aca="false">MAX(0,ROUND(AD15*(1-AE11)+AE7,0))</f>
        <v>21</v>
      </c>
      <c r="AF15" s="24" t="n">
        <f aca="false">MAX(0,ROUND(AE15*(1-AF11)+AF7,0))</f>
        <v>22</v>
      </c>
      <c r="AG15" s="23" t="n">
        <f aca="false">MAX(0,ROUND(AF15*(1-AG11)+AG7,0))</f>
        <v>23</v>
      </c>
      <c r="AH15" s="24" t="n">
        <f aca="false">MAX(0,ROUND(AG15*(1-AH11)+AH7,0))</f>
        <v>24</v>
      </c>
      <c r="AI15" s="23" t="n">
        <f aca="false">MAX(0,ROUND(AH15*(1-AI11)+AI7,0))</f>
        <v>26</v>
      </c>
      <c r="AJ15" s="24" t="n">
        <f aca="false">MAX(0,ROUND(AI15*(1-AJ11)+AJ7,0))</f>
        <v>27</v>
      </c>
      <c r="AK15" s="23" t="n">
        <f aca="false">MAX(0,ROUND(AJ15*(1-AK11)+AK7,0))</f>
        <v>28</v>
      </c>
      <c r="AL15" s="24" t="n">
        <f aca="false">MAX(0,ROUND(AK15*(1-AL11)+AL7,0))</f>
        <v>29</v>
      </c>
    </row>
    <row r="16" customFormat="false" ht="15" hidden="false" customHeight="true" outlineLevel="0" collapsed="false">
      <c r="A16" s="21" t="s">
        <v>103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customFormat="false" ht="15" hidden="false" customHeight="true" outlineLevel="0" collapsed="false">
      <c r="A17" s="5" t="s">
        <v>104</v>
      </c>
      <c r="B17" s="9" t="n">
        <f aca="false">B13*Assumptions!$B$4</f>
        <v>450</v>
      </c>
      <c r="C17" s="9" t="n">
        <f aca="false">C13*Assumptions!$B$4</f>
        <v>450</v>
      </c>
      <c r="D17" s="28" t="n">
        <f aca="false">D13*Assumptions!$B$4</f>
        <v>450</v>
      </c>
      <c r="E17" s="9" t="n">
        <f aca="false">E13*Assumptions!$B$4</f>
        <v>450</v>
      </c>
      <c r="F17" s="28" t="n">
        <f aca="false">F13*Assumptions!$B$4</f>
        <v>750</v>
      </c>
      <c r="G17" s="9" t="n">
        <f aca="false">G13*Assumptions!$B$4</f>
        <v>900</v>
      </c>
      <c r="H17" s="28" t="n">
        <f aca="false">H13*Assumptions!$B$4</f>
        <v>1050</v>
      </c>
      <c r="I17" s="9" t="n">
        <f aca="false">I13*Assumptions!$B$4</f>
        <v>1350</v>
      </c>
      <c r="J17" s="28" t="n">
        <f aca="false">J13*Assumptions!$B$4</f>
        <v>1650</v>
      </c>
      <c r="K17" s="9" t="n">
        <f aca="false">K13*Assumptions!$B$4</f>
        <v>1950</v>
      </c>
      <c r="L17" s="28" t="n">
        <f aca="false">L13*Assumptions!$B$4</f>
        <v>2175</v>
      </c>
      <c r="M17" s="9" t="n">
        <f aca="false">M13*Assumptions!$B$4</f>
        <v>2400</v>
      </c>
      <c r="N17" s="28" t="n">
        <f aca="false">N13*Assumptions!$B$4</f>
        <v>2625</v>
      </c>
      <c r="O17" s="9" t="n">
        <f aca="false">O13*Assumptions!$B$4</f>
        <v>3075</v>
      </c>
      <c r="P17" s="28" t="n">
        <f aca="false">P13*Assumptions!$B$4</f>
        <v>3525</v>
      </c>
      <c r="Q17" s="9" t="n">
        <f aca="false">Q13*Assumptions!$B$4</f>
        <v>3975</v>
      </c>
      <c r="R17" s="28" t="n">
        <f aca="false">R13*Assumptions!$B$4</f>
        <v>4350</v>
      </c>
      <c r="S17" s="9" t="n">
        <f aca="false">S13*Assumptions!$B$4</f>
        <v>4725</v>
      </c>
      <c r="T17" s="28" t="n">
        <f aca="false">T13*Assumptions!$B$4</f>
        <v>5100</v>
      </c>
      <c r="U17" s="9" t="n">
        <f aca="false">U13*Assumptions!$B$4</f>
        <v>5775</v>
      </c>
      <c r="V17" s="28" t="n">
        <f aca="false">V13*Assumptions!$B$4</f>
        <v>6450</v>
      </c>
      <c r="W17" s="9" t="n">
        <f aca="false">W13*Assumptions!$B$4</f>
        <v>7125</v>
      </c>
      <c r="X17" s="28" t="n">
        <f aca="false">X13*Assumptions!$B$4</f>
        <v>7800</v>
      </c>
      <c r="Y17" s="9" t="n">
        <f aca="false">Y13*Assumptions!$B$4</f>
        <v>8475</v>
      </c>
      <c r="Z17" s="28" t="n">
        <f aca="false">Z13*Assumptions!$B$4</f>
        <v>9150</v>
      </c>
      <c r="AA17" s="9" t="n">
        <f aca="false">AA13*Assumptions!$B$4</f>
        <v>9825</v>
      </c>
      <c r="AB17" s="28" t="n">
        <f aca="false">AB13*Assumptions!$B$4</f>
        <v>10500</v>
      </c>
      <c r="AC17" s="9" t="n">
        <f aca="false">AC13*Assumptions!$B$4</f>
        <v>11175</v>
      </c>
      <c r="AD17" s="28" t="n">
        <f aca="false">AD13*Assumptions!$B$4</f>
        <v>11850</v>
      </c>
      <c r="AE17" s="9" t="n">
        <f aca="false">AE13*Assumptions!$B$4</f>
        <v>12450</v>
      </c>
      <c r="AF17" s="28" t="n">
        <f aca="false">AF13*Assumptions!$B$4</f>
        <v>13050</v>
      </c>
      <c r="AG17" s="9" t="n">
        <f aca="false">AG13*Assumptions!$B$4</f>
        <v>13650</v>
      </c>
      <c r="AH17" s="28" t="n">
        <f aca="false">AH13*Assumptions!$B$4</f>
        <v>14250</v>
      </c>
      <c r="AI17" s="9" t="n">
        <f aca="false">AI13*Assumptions!$B$4</f>
        <v>14850</v>
      </c>
      <c r="AJ17" s="28" t="n">
        <f aca="false">AJ13*Assumptions!$B$4</f>
        <v>15450</v>
      </c>
      <c r="AK17" s="9" t="n">
        <f aca="false">AK13*Assumptions!$B$4</f>
        <v>16050</v>
      </c>
      <c r="AL17" s="28" t="n">
        <f aca="false">AL13*Assumptions!$B$4</f>
        <v>16650</v>
      </c>
    </row>
    <row r="18" customFormat="false" ht="15" hidden="false" customHeight="true" outlineLevel="0" collapsed="false">
      <c r="A18" s="5" t="s">
        <v>105</v>
      </c>
      <c r="B18" s="9" t="n">
        <f aca="false">B14*Assumptions!$B$5</f>
        <v>0</v>
      </c>
      <c r="C18" s="9" t="n">
        <f aca="false">C14*Assumptions!$B$5</f>
        <v>0</v>
      </c>
      <c r="D18" s="28" t="n">
        <f aca="false">D14*Assumptions!$B$5</f>
        <v>0</v>
      </c>
      <c r="E18" s="9" t="n">
        <f aca="false">E14*Assumptions!$B$5</f>
        <v>0</v>
      </c>
      <c r="F18" s="28" t="n">
        <f aca="false">F14*Assumptions!$B$5</f>
        <v>500</v>
      </c>
      <c r="G18" s="9" t="n">
        <f aca="false">G14*Assumptions!$B$5</f>
        <v>500</v>
      </c>
      <c r="H18" s="28" t="n">
        <f aca="false">H14*Assumptions!$B$5</f>
        <v>500</v>
      </c>
      <c r="I18" s="9" t="n">
        <f aca="false">I14*Assumptions!$B$5</f>
        <v>2000</v>
      </c>
      <c r="J18" s="28" t="n">
        <f aca="false">J14*Assumptions!$B$5</f>
        <v>2500</v>
      </c>
      <c r="K18" s="9" t="n">
        <f aca="false">K14*Assumptions!$B$5</f>
        <v>4000</v>
      </c>
      <c r="L18" s="28" t="n">
        <f aca="false">L14*Assumptions!$B$5</f>
        <v>4500</v>
      </c>
      <c r="M18" s="9" t="n">
        <f aca="false">M14*Assumptions!$B$5</f>
        <v>5000</v>
      </c>
      <c r="N18" s="28" t="n">
        <f aca="false">N14*Assumptions!$B$5</f>
        <v>7000</v>
      </c>
      <c r="O18" s="9" t="n">
        <f aca="false">O14*Assumptions!$B$5</f>
        <v>9000</v>
      </c>
      <c r="P18" s="28" t="n">
        <f aca="false">P14*Assumptions!$B$5</f>
        <v>11000</v>
      </c>
      <c r="Q18" s="9" t="n">
        <f aca="false">Q14*Assumptions!$B$5</f>
        <v>13000</v>
      </c>
      <c r="R18" s="28" t="n">
        <f aca="false">R14*Assumptions!$B$5</f>
        <v>15000</v>
      </c>
      <c r="S18" s="9" t="n">
        <f aca="false">S14*Assumptions!$B$5</f>
        <v>17000</v>
      </c>
      <c r="T18" s="28" t="n">
        <f aca="false">T14*Assumptions!$B$5</f>
        <v>19000</v>
      </c>
      <c r="U18" s="9" t="n">
        <f aca="false">U14*Assumptions!$B$5</f>
        <v>21000</v>
      </c>
      <c r="V18" s="28" t="n">
        <f aca="false">V14*Assumptions!$B$5</f>
        <v>23000</v>
      </c>
      <c r="W18" s="9" t="n">
        <f aca="false">W14*Assumptions!$B$5</f>
        <v>25000</v>
      </c>
      <c r="X18" s="28" t="n">
        <f aca="false">X14*Assumptions!$B$5</f>
        <v>27000</v>
      </c>
      <c r="Y18" s="9" t="n">
        <f aca="false">Y14*Assumptions!$B$5</f>
        <v>28500</v>
      </c>
      <c r="Z18" s="28" t="n">
        <f aca="false">Z14*Assumptions!$B$5</f>
        <v>30000</v>
      </c>
      <c r="AA18" s="9" t="n">
        <f aca="false">AA14*Assumptions!$B$5</f>
        <v>32000</v>
      </c>
      <c r="AB18" s="28" t="n">
        <f aca="false">AB14*Assumptions!$B$5</f>
        <v>34000</v>
      </c>
      <c r="AC18" s="9" t="n">
        <f aca="false">AC14*Assumptions!$B$5</f>
        <v>36000</v>
      </c>
      <c r="AD18" s="28" t="n">
        <f aca="false">AD14*Assumptions!$B$5</f>
        <v>38000</v>
      </c>
      <c r="AE18" s="9" t="n">
        <f aca="false">AE14*Assumptions!$B$5</f>
        <v>40000</v>
      </c>
      <c r="AF18" s="28" t="n">
        <f aca="false">AF14*Assumptions!$B$5</f>
        <v>42000</v>
      </c>
      <c r="AG18" s="9" t="n">
        <f aca="false">AG14*Assumptions!$B$5</f>
        <v>44000</v>
      </c>
      <c r="AH18" s="28" t="n">
        <f aca="false">AH14*Assumptions!$B$5</f>
        <v>46000</v>
      </c>
      <c r="AI18" s="9" t="n">
        <f aca="false">AI14*Assumptions!$B$5</f>
        <v>48000</v>
      </c>
      <c r="AJ18" s="28" t="n">
        <f aca="false">AJ14*Assumptions!$B$5</f>
        <v>50000</v>
      </c>
      <c r="AK18" s="9" t="n">
        <f aca="false">AK14*Assumptions!$B$5</f>
        <v>52000</v>
      </c>
      <c r="AL18" s="28" t="n">
        <f aca="false">AL14*Assumptions!$B$5</f>
        <v>54000</v>
      </c>
    </row>
    <row r="19" customFormat="false" ht="15" hidden="false" customHeight="true" outlineLevel="0" collapsed="false">
      <c r="A19" s="5" t="s">
        <v>106</v>
      </c>
      <c r="B19" s="9" t="n">
        <f aca="false">B15*Assumptions!$B$7</f>
        <v>0</v>
      </c>
      <c r="C19" s="9" t="n">
        <f aca="false">C15*Assumptions!$B$7</f>
        <v>0</v>
      </c>
      <c r="D19" s="28" t="n">
        <f aca="false">D15*Assumptions!$B$7</f>
        <v>0</v>
      </c>
      <c r="E19" s="9" t="n">
        <f aca="false">E15*Assumptions!$B$7</f>
        <v>3750</v>
      </c>
      <c r="F19" s="28" t="n">
        <f aca="false">F15*Assumptions!$B$7</f>
        <v>3750</v>
      </c>
      <c r="G19" s="9" t="n">
        <f aca="false">G15*Assumptions!$B$7</f>
        <v>3750</v>
      </c>
      <c r="H19" s="28" t="n">
        <f aca="false">H15*Assumptions!$B$7</f>
        <v>3750</v>
      </c>
      <c r="I19" s="9" t="n">
        <f aca="false">I15*Assumptions!$B$7</f>
        <v>7500</v>
      </c>
      <c r="J19" s="28" t="n">
        <f aca="false">J15*Assumptions!$B$7</f>
        <v>7500</v>
      </c>
      <c r="K19" s="9" t="n">
        <f aca="false">K15*Assumptions!$B$7</f>
        <v>11250</v>
      </c>
      <c r="L19" s="28" t="n">
        <f aca="false">L15*Assumptions!$B$7</f>
        <v>11250</v>
      </c>
      <c r="M19" s="9" t="n">
        <f aca="false">M15*Assumptions!$B$7</f>
        <v>11250</v>
      </c>
      <c r="N19" s="28" t="n">
        <f aca="false">N15*Assumptions!$B$7</f>
        <v>15000</v>
      </c>
      <c r="O19" s="9" t="n">
        <f aca="false">O15*Assumptions!$B$7</f>
        <v>15000</v>
      </c>
      <c r="P19" s="28" t="n">
        <f aca="false">P15*Assumptions!$B$7</f>
        <v>18750</v>
      </c>
      <c r="Q19" s="9" t="n">
        <f aca="false">Q15*Assumptions!$B$7</f>
        <v>22500</v>
      </c>
      <c r="R19" s="28" t="n">
        <f aca="false">R15*Assumptions!$B$7</f>
        <v>26250</v>
      </c>
      <c r="S19" s="9" t="n">
        <f aca="false">S15*Assumptions!$B$7</f>
        <v>30000</v>
      </c>
      <c r="T19" s="28" t="n">
        <f aca="false">T15*Assumptions!$B$7</f>
        <v>33750</v>
      </c>
      <c r="U19" s="9" t="n">
        <f aca="false">U15*Assumptions!$B$7</f>
        <v>37500</v>
      </c>
      <c r="V19" s="28" t="n">
        <f aca="false">V15*Assumptions!$B$7</f>
        <v>41250</v>
      </c>
      <c r="W19" s="9" t="n">
        <f aca="false">W15*Assumptions!$B$7</f>
        <v>45000</v>
      </c>
      <c r="X19" s="28" t="n">
        <f aca="false">X15*Assumptions!$B$7</f>
        <v>48750</v>
      </c>
      <c r="Y19" s="9" t="n">
        <f aca="false">Y15*Assumptions!$B$7</f>
        <v>52500</v>
      </c>
      <c r="Z19" s="28" t="n">
        <f aca="false">Z15*Assumptions!$B$7</f>
        <v>56250</v>
      </c>
      <c r="AA19" s="9" t="n">
        <f aca="false">AA15*Assumptions!$B$7</f>
        <v>60000</v>
      </c>
      <c r="AB19" s="28" t="n">
        <f aca="false">AB15*Assumptions!$B$7</f>
        <v>63750</v>
      </c>
      <c r="AC19" s="9" t="n">
        <f aca="false">AC15*Assumptions!$B$7</f>
        <v>67500</v>
      </c>
      <c r="AD19" s="28" t="n">
        <f aca="false">AD15*Assumptions!$B$7</f>
        <v>75000</v>
      </c>
      <c r="AE19" s="9" t="n">
        <f aca="false">AE15*Assumptions!$B$7</f>
        <v>78750</v>
      </c>
      <c r="AF19" s="28" t="n">
        <f aca="false">AF15*Assumptions!$B$7</f>
        <v>82500</v>
      </c>
      <c r="AG19" s="9" t="n">
        <f aca="false">AG15*Assumptions!$B$7</f>
        <v>86250</v>
      </c>
      <c r="AH19" s="28" t="n">
        <f aca="false">AH15*Assumptions!$B$7</f>
        <v>90000</v>
      </c>
      <c r="AI19" s="9" t="n">
        <f aca="false">AI15*Assumptions!$B$7</f>
        <v>97500</v>
      </c>
      <c r="AJ19" s="28" t="n">
        <f aca="false">AJ15*Assumptions!$B$7</f>
        <v>101250</v>
      </c>
      <c r="AK19" s="9" t="n">
        <f aca="false">AK15*Assumptions!$B$7</f>
        <v>105000</v>
      </c>
      <c r="AL19" s="28" t="n">
        <f aca="false">AL15*Assumptions!$B$7</f>
        <v>108750</v>
      </c>
    </row>
    <row r="20" customFormat="false" ht="15" hidden="false" customHeight="true" outlineLevel="0" collapsed="false">
      <c r="A20" s="29" t="s">
        <v>107</v>
      </c>
      <c r="B20" s="30" t="n">
        <f aca="false">B17+B18+B19</f>
        <v>450</v>
      </c>
      <c r="C20" s="30" t="n">
        <f aca="false">C17+C18+C19</f>
        <v>450</v>
      </c>
      <c r="D20" s="30" t="n">
        <f aca="false">D17+D18+D19</f>
        <v>450</v>
      </c>
      <c r="E20" s="30" t="n">
        <f aca="false">E17+E18+E19</f>
        <v>4200</v>
      </c>
      <c r="F20" s="30" t="n">
        <f aca="false">F17+F18+F19</f>
        <v>5000</v>
      </c>
      <c r="G20" s="30" t="n">
        <f aca="false">G17+G18+G19</f>
        <v>5150</v>
      </c>
      <c r="H20" s="30" t="n">
        <f aca="false">H17+H18+H19</f>
        <v>5300</v>
      </c>
      <c r="I20" s="30" t="n">
        <f aca="false">I17+I18+I19</f>
        <v>10850</v>
      </c>
      <c r="J20" s="30" t="n">
        <f aca="false">J17+J18+J19</f>
        <v>11650</v>
      </c>
      <c r="K20" s="30" t="n">
        <f aca="false">K17+K18+K19</f>
        <v>17200</v>
      </c>
      <c r="L20" s="30" t="n">
        <f aca="false">L17+L18+L19</f>
        <v>17925</v>
      </c>
      <c r="M20" s="30" t="n">
        <f aca="false">M17+M18+M19</f>
        <v>18650</v>
      </c>
      <c r="N20" s="30" t="n">
        <f aca="false">N17+N18+N19</f>
        <v>24625</v>
      </c>
      <c r="O20" s="30" t="n">
        <f aca="false">O17+O18+O19</f>
        <v>27075</v>
      </c>
      <c r="P20" s="30" t="n">
        <f aca="false">P17+P18+P19</f>
        <v>33275</v>
      </c>
      <c r="Q20" s="30" t="n">
        <f aca="false">Q17+Q18+Q19</f>
        <v>39475</v>
      </c>
      <c r="R20" s="30" t="n">
        <f aca="false">R17+R18+R19</f>
        <v>45600</v>
      </c>
      <c r="S20" s="30" t="n">
        <f aca="false">S17+S18+S19</f>
        <v>51725</v>
      </c>
      <c r="T20" s="30" t="n">
        <f aca="false">T17+T18+T19</f>
        <v>57850</v>
      </c>
      <c r="U20" s="30" t="n">
        <f aca="false">U17+U18+U19</f>
        <v>64275</v>
      </c>
      <c r="V20" s="30" t="n">
        <f aca="false">V17+V18+V19</f>
        <v>70700</v>
      </c>
      <c r="W20" s="30" t="n">
        <f aca="false">W17+W18+W19</f>
        <v>77125</v>
      </c>
      <c r="X20" s="30" t="n">
        <f aca="false">X17+X18+X19</f>
        <v>83550</v>
      </c>
      <c r="Y20" s="30" t="n">
        <f aca="false">Y17+Y18+Y19</f>
        <v>89475</v>
      </c>
      <c r="Z20" s="30" t="n">
        <f aca="false">Z17+Z18+Z19</f>
        <v>95400</v>
      </c>
      <c r="AA20" s="30" t="n">
        <f aca="false">AA17+AA18+AA19</f>
        <v>101825</v>
      </c>
      <c r="AB20" s="30" t="n">
        <f aca="false">AB17+AB18+AB19</f>
        <v>108250</v>
      </c>
      <c r="AC20" s="30" t="n">
        <f aca="false">AC17+AC18+AC19</f>
        <v>114675</v>
      </c>
      <c r="AD20" s="30" t="n">
        <f aca="false">AD17+AD18+AD19</f>
        <v>124850</v>
      </c>
      <c r="AE20" s="30" t="n">
        <f aca="false">AE17+AE18+AE19</f>
        <v>131200</v>
      </c>
      <c r="AF20" s="30" t="n">
        <f aca="false">AF17+AF18+AF19</f>
        <v>137550</v>
      </c>
      <c r="AG20" s="30" t="n">
        <f aca="false">AG17+AG18+AG19</f>
        <v>143900</v>
      </c>
      <c r="AH20" s="30" t="n">
        <f aca="false">AH17+AH18+AH19</f>
        <v>150250</v>
      </c>
      <c r="AI20" s="30" t="n">
        <f aca="false">AI17+AI18+AI19</f>
        <v>160350</v>
      </c>
      <c r="AJ20" s="30" t="n">
        <f aca="false">AJ17+AJ18+AJ19</f>
        <v>166700</v>
      </c>
      <c r="AK20" s="30" t="n">
        <f aca="false">AK17+AK18+AK19</f>
        <v>173050</v>
      </c>
      <c r="AL20" s="30" t="n">
        <f aca="false">AL17+AL18+AL19</f>
        <v>179400</v>
      </c>
    </row>
    <row r="21" customFormat="false" ht="15" hidden="false" customHeight="true" outlineLevel="0" collapsed="false">
      <c r="A21" s="29" t="s">
        <v>108</v>
      </c>
      <c r="B21" s="30" t="n">
        <f aca="false">B20*12</f>
        <v>5400</v>
      </c>
      <c r="C21" s="30" t="n">
        <f aca="false">C20*12</f>
        <v>5400</v>
      </c>
      <c r="D21" s="30" t="n">
        <f aca="false">D20*12</f>
        <v>5400</v>
      </c>
      <c r="E21" s="30" t="n">
        <f aca="false">E20*12</f>
        <v>50400</v>
      </c>
      <c r="F21" s="30" t="n">
        <f aca="false">F20*12</f>
        <v>60000</v>
      </c>
      <c r="G21" s="30" t="n">
        <f aca="false">G20*12</f>
        <v>61800</v>
      </c>
      <c r="H21" s="30" t="n">
        <f aca="false">H20*12</f>
        <v>63600</v>
      </c>
      <c r="I21" s="30" t="n">
        <f aca="false">I20*12</f>
        <v>130200</v>
      </c>
      <c r="J21" s="30" t="n">
        <f aca="false">J20*12</f>
        <v>139800</v>
      </c>
      <c r="K21" s="30" t="n">
        <f aca="false">K20*12</f>
        <v>206400</v>
      </c>
      <c r="L21" s="30" t="n">
        <f aca="false">L20*12</f>
        <v>215100</v>
      </c>
      <c r="M21" s="30" t="n">
        <f aca="false">M20*12</f>
        <v>223800</v>
      </c>
      <c r="N21" s="30" t="n">
        <f aca="false">N20*12</f>
        <v>295500</v>
      </c>
      <c r="O21" s="30" t="n">
        <f aca="false">O20*12</f>
        <v>324900</v>
      </c>
      <c r="P21" s="30" t="n">
        <f aca="false">P20*12</f>
        <v>399300</v>
      </c>
      <c r="Q21" s="30" t="n">
        <f aca="false">Q20*12</f>
        <v>473700</v>
      </c>
      <c r="R21" s="30" t="n">
        <f aca="false">R20*12</f>
        <v>547200</v>
      </c>
      <c r="S21" s="30" t="n">
        <f aca="false">S20*12</f>
        <v>620700</v>
      </c>
      <c r="T21" s="30" t="n">
        <f aca="false">T20*12</f>
        <v>694200</v>
      </c>
      <c r="U21" s="30" t="n">
        <f aca="false">U20*12</f>
        <v>771300</v>
      </c>
      <c r="V21" s="30" t="n">
        <f aca="false">V20*12</f>
        <v>848400</v>
      </c>
      <c r="W21" s="30" t="n">
        <f aca="false">W20*12</f>
        <v>925500</v>
      </c>
      <c r="X21" s="30" t="n">
        <f aca="false">X20*12</f>
        <v>1002600</v>
      </c>
      <c r="Y21" s="30" t="n">
        <f aca="false">Y20*12</f>
        <v>1073700</v>
      </c>
      <c r="Z21" s="30" t="n">
        <f aca="false">Z20*12</f>
        <v>1144800</v>
      </c>
      <c r="AA21" s="30" t="n">
        <f aca="false">AA20*12</f>
        <v>1221900</v>
      </c>
      <c r="AB21" s="30" t="n">
        <f aca="false">AB20*12</f>
        <v>1299000</v>
      </c>
      <c r="AC21" s="30" t="n">
        <f aca="false">AC20*12</f>
        <v>1376100</v>
      </c>
      <c r="AD21" s="30" t="n">
        <f aca="false">AD20*12</f>
        <v>1498200</v>
      </c>
      <c r="AE21" s="30" t="n">
        <f aca="false">AE20*12</f>
        <v>1574400</v>
      </c>
      <c r="AF21" s="30" t="n">
        <f aca="false">AF20*12</f>
        <v>1650600</v>
      </c>
      <c r="AG21" s="30" t="n">
        <f aca="false">AG20*12</f>
        <v>1726800</v>
      </c>
      <c r="AH21" s="30" t="n">
        <f aca="false">AH20*12</f>
        <v>1803000</v>
      </c>
      <c r="AI21" s="30" t="n">
        <f aca="false">AI20*12</f>
        <v>1924200</v>
      </c>
      <c r="AJ21" s="30" t="n">
        <f aca="false">AJ20*12</f>
        <v>2000400</v>
      </c>
      <c r="AK21" s="30" t="n">
        <f aca="false">AK20*12</f>
        <v>2076600</v>
      </c>
      <c r="AL21" s="30" t="n">
        <f aca="false">AL20*12</f>
        <v>2152800</v>
      </c>
    </row>
  </sheetData>
  <mergeCells count="8">
    <mergeCell ref="A1:AL1"/>
    <mergeCell ref="C2:N2"/>
    <mergeCell ref="O2:Z2"/>
    <mergeCell ref="AA2:AL2"/>
    <mergeCell ref="A4:AL4"/>
    <mergeCell ref="A8:AL8"/>
    <mergeCell ref="A12:AL12"/>
    <mergeCell ref="A16:AL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4" min="2" style="1" width="18"/>
  </cols>
  <sheetData>
    <row r="1" customFormat="false" ht="27.75" hidden="false" customHeight="true" outlineLevel="0" collapsed="false">
      <c r="A1" s="2" t="s">
        <v>109</v>
      </c>
      <c r="B1" s="2"/>
      <c r="C1" s="2"/>
      <c r="D1" s="2"/>
    </row>
    <row r="3" customFormat="false" ht="15" hidden="false" customHeight="true" outlineLevel="0" collapsed="false">
      <c r="A3" s="20" t="s">
        <v>53</v>
      </c>
      <c r="B3" s="20" t="s">
        <v>50</v>
      </c>
      <c r="C3" s="20" t="s">
        <v>51</v>
      </c>
      <c r="D3" s="20" t="s">
        <v>52</v>
      </c>
    </row>
    <row r="5" customFormat="false" ht="15" hidden="false" customHeight="true" outlineLevel="0" collapsed="false">
      <c r="A5" s="21" t="s">
        <v>110</v>
      </c>
      <c r="B5" s="21"/>
      <c r="C5" s="21"/>
      <c r="D5" s="21"/>
    </row>
    <row r="6" customFormat="false" ht="15" hidden="false" customHeight="true" outlineLevel="0" collapsed="false">
      <c r="A6" s="5" t="s">
        <v>100</v>
      </c>
      <c r="B6" s="23" t="n">
        <f aca="false">'Monthly Model'!N13</f>
        <v>35</v>
      </c>
      <c r="C6" s="23" t="n">
        <f aca="false">'Monthly Model'!Z13</f>
        <v>122</v>
      </c>
      <c r="D6" s="23" t="n">
        <f aca="false">'Monthly Model'!AL13</f>
        <v>222</v>
      </c>
    </row>
    <row r="7" customFormat="false" ht="15" hidden="false" customHeight="true" outlineLevel="0" collapsed="false">
      <c r="A7" s="5" t="s">
        <v>101</v>
      </c>
      <c r="B7" s="23" t="n">
        <f aca="false">'Monthly Model'!N14</f>
        <v>14</v>
      </c>
      <c r="C7" s="23" t="n">
        <f aca="false">'Monthly Model'!Z14</f>
        <v>60</v>
      </c>
      <c r="D7" s="23" t="n">
        <f aca="false">'Monthly Model'!AL14</f>
        <v>108</v>
      </c>
    </row>
    <row r="8" customFormat="false" ht="15" hidden="false" customHeight="true" outlineLevel="0" collapsed="false">
      <c r="A8" s="5" t="s">
        <v>102</v>
      </c>
      <c r="B8" s="23" t="n">
        <f aca="false">'Monthly Model'!N15</f>
        <v>4</v>
      </c>
      <c r="C8" s="23" t="n">
        <f aca="false">'Monthly Model'!Z15</f>
        <v>15</v>
      </c>
      <c r="D8" s="23" t="n">
        <f aca="false">'Monthly Model'!AL15</f>
        <v>29</v>
      </c>
    </row>
    <row r="9" customFormat="false" ht="15" hidden="false" customHeight="true" outlineLevel="0" collapsed="false">
      <c r="A9" s="27" t="s">
        <v>111</v>
      </c>
      <c r="B9" s="31" t="n">
        <f aca="false">'Monthly Model'!N13+'Monthly Model'!N14+'Monthly Model'!N15</f>
        <v>53</v>
      </c>
      <c r="C9" s="31" t="n">
        <f aca="false">'Monthly Model'!Z13+'Monthly Model'!Z14+'Monthly Model'!Z15</f>
        <v>197</v>
      </c>
      <c r="D9" s="31" t="n">
        <f aca="false">'Monthly Model'!AL13+'Monthly Model'!AL14+'Monthly Model'!AL15</f>
        <v>359</v>
      </c>
    </row>
    <row r="11" customFormat="false" ht="15" hidden="false" customHeight="true" outlineLevel="0" collapsed="false">
      <c r="A11" s="21" t="s">
        <v>112</v>
      </c>
      <c r="B11" s="21"/>
      <c r="C11" s="21"/>
      <c r="D11" s="21"/>
    </row>
    <row r="12" customFormat="false" ht="15" hidden="false" customHeight="true" outlineLevel="0" collapsed="false">
      <c r="A12" s="5" t="s">
        <v>104</v>
      </c>
      <c r="B12" s="9" t="n">
        <f aca="false">'Monthly Model'!N17</f>
        <v>2625</v>
      </c>
      <c r="C12" s="9" t="n">
        <f aca="false">'Monthly Model'!Z17</f>
        <v>9150</v>
      </c>
      <c r="D12" s="9" t="n">
        <f aca="false">'Monthly Model'!AL17</f>
        <v>16650</v>
      </c>
    </row>
    <row r="13" customFormat="false" ht="15" hidden="false" customHeight="true" outlineLevel="0" collapsed="false">
      <c r="A13" s="5" t="s">
        <v>105</v>
      </c>
      <c r="B13" s="9" t="n">
        <f aca="false">'Monthly Model'!N18</f>
        <v>7000</v>
      </c>
      <c r="C13" s="9" t="n">
        <f aca="false">'Monthly Model'!Z18</f>
        <v>30000</v>
      </c>
      <c r="D13" s="9" t="n">
        <f aca="false">'Monthly Model'!AL18</f>
        <v>54000</v>
      </c>
    </row>
    <row r="14" customFormat="false" ht="15" hidden="false" customHeight="true" outlineLevel="0" collapsed="false">
      <c r="A14" s="5" t="s">
        <v>106</v>
      </c>
      <c r="B14" s="9" t="n">
        <f aca="false">'Monthly Model'!N19</f>
        <v>15000</v>
      </c>
      <c r="C14" s="9" t="n">
        <f aca="false">'Monthly Model'!Z19</f>
        <v>56250</v>
      </c>
      <c r="D14" s="9" t="n">
        <f aca="false">'Monthly Model'!AL19</f>
        <v>108750</v>
      </c>
    </row>
    <row r="15" customFormat="false" ht="15" hidden="false" customHeight="true" outlineLevel="0" collapsed="false">
      <c r="A15" s="27" t="s">
        <v>107</v>
      </c>
      <c r="B15" s="32" t="n">
        <f aca="false">'Monthly Model'!N20</f>
        <v>24625</v>
      </c>
      <c r="C15" s="32" t="n">
        <f aca="false">'Monthly Model'!Z20</f>
        <v>95400</v>
      </c>
      <c r="D15" s="32" t="n">
        <f aca="false">'Monthly Model'!AL20</f>
        <v>179400</v>
      </c>
    </row>
    <row r="16" customFormat="false" ht="15" hidden="false" customHeight="true" outlineLevel="0" collapsed="false">
      <c r="A16" s="27" t="s">
        <v>113</v>
      </c>
      <c r="B16" s="32" t="n">
        <f aca="false">'Monthly Model'!N21</f>
        <v>295500</v>
      </c>
      <c r="C16" s="32" t="n">
        <f aca="false">'Monthly Model'!Z21</f>
        <v>1144800</v>
      </c>
      <c r="D16" s="32" t="n">
        <f aca="false">'Monthly Model'!AL21</f>
        <v>2152800</v>
      </c>
    </row>
    <row r="18" customFormat="false" ht="15" hidden="false" customHeight="true" outlineLevel="0" collapsed="false">
      <c r="A18" s="21" t="s">
        <v>114</v>
      </c>
      <c r="B18" s="21"/>
      <c r="C18" s="21"/>
      <c r="D18" s="21"/>
    </row>
    <row r="19" customFormat="false" ht="15" hidden="false" customHeight="true" outlineLevel="0" collapsed="false">
      <c r="A19" s="5" t="s">
        <v>115</v>
      </c>
      <c r="B19" s="25" t="n">
        <f aca="false">IFERROR('Monthly Model'!N17/'Monthly Model'!N20,0)</f>
        <v>0.106598984771574</v>
      </c>
      <c r="C19" s="25" t="n">
        <f aca="false">IFERROR('Monthly Model'!Z17/'Monthly Model'!Z20,0)</f>
        <v>0.0959119496855346</v>
      </c>
      <c r="D19" s="25" t="n">
        <f aca="false">IFERROR('Monthly Model'!AL17/'Monthly Model'!AL20,0)</f>
        <v>0.092809364548495</v>
      </c>
    </row>
    <row r="20" customFormat="false" ht="15" hidden="false" customHeight="true" outlineLevel="0" collapsed="false">
      <c r="A20" s="5" t="s">
        <v>116</v>
      </c>
      <c r="B20" s="25" t="n">
        <f aca="false">IFERROR('Monthly Model'!N18/'Monthly Model'!N20,0)</f>
        <v>0.284263959390863</v>
      </c>
      <c r="C20" s="25" t="n">
        <f aca="false">IFERROR('Monthly Model'!Z18/'Monthly Model'!Z20,0)</f>
        <v>0.314465408805031</v>
      </c>
      <c r="D20" s="25" t="n">
        <f aca="false">IFERROR('Monthly Model'!AL18/'Monthly Model'!AL20,0)</f>
        <v>0.301003344481605</v>
      </c>
    </row>
    <row r="21" customFormat="false" ht="15" hidden="false" customHeight="true" outlineLevel="0" collapsed="false">
      <c r="A21" s="5" t="s">
        <v>117</v>
      </c>
      <c r="B21" s="25" t="n">
        <f aca="false">IFERROR('Monthly Model'!N19/'Monthly Model'!N20,0)</f>
        <v>0.609137055837564</v>
      </c>
      <c r="C21" s="25" t="n">
        <f aca="false">IFERROR('Monthly Model'!Z19/'Monthly Model'!Z20,0)</f>
        <v>0.589622641509434</v>
      </c>
      <c r="D21" s="25" t="n">
        <f aca="false">IFERROR('Monthly Model'!AL19/'Monthly Model'!AL20,0)</f>
        <v>0.6061872909699</v>
      </c>
    </row>
    <row r="23" customFormat="false" ht="15" hidden="false" customHeight="true" outlineLevel="0" collapsed="false">
      <c r="A23" s="21" t="s">
        <v>118</v>
      </c>
      <c r="B23" s="21"/>
      <c r="C23" s="21"/>
      <c r="D23" s="21"/>
    </row>
    <row r="24" customFormat="false" ht="15" hidden="false" customHeight="true" outlineLevel="0" collapsed="false">
      <c r="A24" s="5" t="s">
        <v>119</v>
      </c>
      <c r="B24" s="9" t="n">
        <f aca="false">SUM('Monthly Model'!C17:N17)</f>
        <v>16200</v>
      </c>
      <c r="C24" s="9" t="n">
        <f aca="false">SUM('Monthly Model'!O17:Z17)</f>
        <v>69525</v>
      </c>
      <c r="D24" s="9" t="n">
        <f aca="false">SUM('Monthly Model'!AA17:AL17)</f>
        <v>159750</v>
      </c>
    </row>
    <row r="25" customFormat="false" ht="15" hidden="false" customHeight="true" outlineLevel="0" collapsed="false">
      <c r="A25" s="5" t="s">
        <v>120</v>
      </c>
      <c r="B25" s="9" t="n">
        <f aca="false">SUM('Monthly Model'!C18:N18)</f>
        <v>26500</v>
      </c>
      <c r="C25" s="9" t="n">
        <f aca="false">SUM('Monthly Model'!O18:Z18)</f>
        <v>238500</v>
      </c>
      <c r="D25" s="9" t="n">
        <f aca="false">SUM('Monthly Model'!AA18:AL18)</f>
        <v>516000</v>
      </c>
    </row>
    <row r="26" customFormat="false" ht="15" hidden="false" customHeight="true" outlineLevel="0" collapsed="false">
      <c r="A26" s="5" t="s">
        <v>121</v>
      </c>
      <c r="B26" s="9" t="n">
        <f aca="false">SUM('Monthly Model'!C19:N19)</f>
        <v>78750</v>
      </c>
      <c r="C26" s="9" t="n">
        <f aca="false">SUM('Monthly Model'!O19:Z19)</f>
        <v>427500</v>
      </c>
      <c r="D26" s="9" t="n">
        <f aca="false">SUM('Monthly Model'!AA19:AL19)</f>
        <v>1016250</v>
      </c>
    </row>
    <row r="27" customFormat="false" ht="15" hidden="false" customHeight="true" outlineLevel="0" collapsed="false">
      <c r="A27" s="27" t="s">
        <v>122</v>
      </c>
      <c r="B27" s="32" t="n">
        <f aca="false">SUM('Monthly Model'!C20:N20)</f>
        <v>121450</v>
      </c>
      <c r="C27" s="32" t="n">
        <f aca="false">SUM('Monthly Model'!O20:Z20)</f>
        <v>735525</v>
      </c>
      <c r="D27" s="32" t="n">
        <f aca="false">SUM('Monthly Model'!AA20:AL20)</f>
        <v>1692000</v>
      </c>
    </row>
  </sheetData>
  <mergeCells count="5">
    <mergeCell ref="A1:D1"/>
    <mergeCell ref="A5:D5"/>
    <mergeCell ref="A11:D11"/>
    <mergeCell ref="A18:D18"/>
    <mergeCell ref="A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39" min="2" style="1" width="11"/>
  </cols>
  <sheetData>
    <row r="1" customFormat="false" ht="27.75" hidden="false" customHeight="true" outlineLevel="0" collapsed="false">
      <c r="A1" s="2" t="s">
        <v>123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customFormat="false" ht="15" hidden="false" customHeight="true" outlineLevel="0" collapsed="false">
      <c r="C2" s="19" t="s">
        <v>50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 t="s">
        <v>51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 t="s">
        <v>52</v>
      </c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customFormat="false" ht="15" hidden="false" customHeight="true" outlineLevel="0" collapsed="false">
      <c r="A3" s="20" t="s">
        <v>124</v>
      </c>
      <c r="C3" s="20" t="s">
        <v>55</v>
      </c>
      <c r="D3" s="20" t="s">
        <v>56</v>
      </c>
      <c r="E3" s="20" t="s">
        <v>57</v>
      </c>
      <c r="F3" s="20" t="s">
        <v>58</v>
      </c>
      <c r="G3" s="20" t="s">
        <v>59</v>
      </c>
      <c r="H3" s="20" t="s">
        <v>60</v>
      </c>
      <c r="I3" s="20" t="s">
        <v>61</v>
      </c>
      <c r="J3" s="20" t="s">
        <v>62</v>
      </c>
      <c r="K3" s="20" t="s">
        <v>63</v>
      </c>
      <c r="L3" s="20" t="s">
        <v>64</v>
      </c>
      <c r="M3" s="20" t="s">
        <v>65</v>
      </c>
      <c r="N3" s="20" t="s">
        <v>66</v>
      </c>
      <c r="O3" s="20" t="s">
        <v>67</v>
      </c>
      <c r="P3" s="20" t="s">
        <v>68</v>
      </c>
      <c r="Q3" s="20" t="s">
        <v>69</v>
      </c>
      <c r="R3" s="20" t="s">
        <v>70</v>
      </c>
      <c r="S3" s="20" t="s">
        <v>71</v>
      </c>
      <c r="T3" s="20" t="s">
        <v>72</v>
      </c>
      <c r="U3" s="20" t="s">
        <v>73</v>
      </c>
      <c r="V3" s="20" t="s">
        <v>74</v>
      </c>
      <c r="W3" s="20" t="s">
        <v>75</v>
      </c>
      <c r="X3" s="20" t="s">
        <v>76</v>
      </c>
      <c r="Y3" s="20" t="s">
        <v>77</v>
      </c>
      <c r="Z3" s="20" t="s">
        <v>78</v>
      </c>
      <c r="AA3" s="20" t="s">
        <v>79</v>
      </c>
      <c r="AB3" s="20" t="s">
        <v>80</v>
      </c>
      <c r="AC3" s="20" t="s">
        <v>81</v>
      </c>
      <c r="AD3" s="20" t="s">
        <v>82</v>
      </c>
      <c r="AE3" s="20" t="s">
        <v>83</v>
      </c>
      <c r="AF3" s="20" t="s">
        <v>84</v>
      </c>
      <c r="AG3" s="20" t="s">
        <v>85</v>
      </c>
      <c r="AH3" s="20" t="s">
        <v>86</v>
      </c>
      <c r="AI3" s="20" t="s">
        <v>87</v>
      </c>
      <c r="AJ3" s="20" t="s">
        <v>88</v>
      </c>
      <c r="AK3" s="20" t="s">
        <v>89</v>
      </c>
      <c r="AL3" s="20" t="s">
        <v>90</v>
      </c>
    </row>
    <row r="4" customFormat="false" ht="15" hidden="false" customHeight="true" outlineLevel="0" collapsed="false">
      <c r="A4" s="21" t="s">
        <v>125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customFormat="false" ht="15" hidden="false" customHeight="true" outlineLevel="0" collapsed="false">
      <c r="A5" s="5" t="s">
        <v>104</v>
      </c>
      <c r="C5" s="9" t="n">
        <f aca="false">'Monthly Model'!C17</f>
        <v>450</v>
      </c>
      <c r="D5" s="28" t="n">
        <f aca="false">'Monthly Model'!D17</f>
        <v>450</v>
      </c>
      <c r="E5" s="9" t="n">
        <f aca="false">'Monthly Model'!E17</f>
        <v>450</v>
      </c>
      <c r="F5" s="28" t="n">
        <f aca="false">'Monthly Model'!F17</f>
        <v>750</v>
      </c>
      <c r="G5" s="9" t="n">
        <f aca="false">'Monthly Model'!G17</f>
        <v>900</v>
      </c>
      <c r="H5" s="28" t="n">
        <f aca="false">'Monthly Model'!H17</f>
        <v>1050</v>
      </c>
      <c r="I5" s="9" t="n">
        <f aca="false">'Monthly Model'!I17</f>
        <v>1350</v>
      </c>
      <c r="J5" s="28" t="n">
        <f aca="false">'Monthly Model'!J17</f>
        <v>1650</v>
      </c>
      <c r="K5" s="9" t="n">
        <f aca="false">'Monthly Model'!K17</f>
        <v>1950</v>
      </c>
      <c r="L5" s="28" t="n">
        <f aca="false">'Monthly Model'!L17</f>
        <v>2175</v>
      </c>
      <c r="M5" s="9" t="n">
        <f aca="false">'Monthly Model'!M17</f>
        <v>2400</v>
      </c>
      <c r="N5" s="28" t="n">
        <f aca="false">'Monthly Model'!N17</f>
        <v>2625</v>
      </c>
      <c r="O5" s="9" t="n">
        <f aca="false">'Monthly Model'!O17</f>
        <v>3075</v>
      </c>
      <c r="P5" s="28" t="n">
        <f aca="false">'Monthly Model'!P17</f>
        <v>3525</v>
      </c>
      <c r="Q5" s="9" t="n">
        <f aca="false">'Monthly Model'!Q17</f>
        <v>3975</v>
      </c>
      <c r="R5" s="28" t="n">
        <f aca="false">'Monthly Model'!R17</f>
        <v>4350</v>
      </c>
      <c r="S5" s="9" t="n">
        <f aca="false">'Monthly Model'!S17</f>
        <v>4725</v>
      </c>
      <c r="T5" s="28" t="n">
        <f aca="false">'Monthly Model'!T17</f>
        <v>5100</v>
      </c>
      <c r="U5" s="9" t="n">
        <f aca="false">'Monthly Model'!U17</f>
        <v>5775</v>
      </c>
      <c r="V5" s="28" t="n">
        <f aca="false">'Monthly Model'!V17</f>
        <v>6450</v>
      </c>
      <c r="W5" s="9" t="n">
        <f aca="false">'Monthly Model'!W17</f>
        <v>7125</v>
      </c>
      <c r="X5" s="28" t="n">
        <f aca="false">'Monthly Model'!X17</f>
        <v>7800</v>
      </c>
      <c r="Y5" s="9" t="n">
        <f aca="false">'Monthly Model'!Y17</f>
        <v>8475</v>
      </c>
      <c r="Z5" s="28" t="n">
        <f aca="false">'Monthly Model'!Z17</f>
        <v>9150</v>
      </c>
      <c r="AA5" s="9" t="n">
        <f aca="false">'Monthly Model'!AA17</f>
        <v>9825</v>
      </c>
      <c r="AB5" s="28" t="n">
        <f aca="false">'Monthly Model'!AB17</f>
        <v>10500</v>
      </c>
      <c r="AC5" s="9" t="n">
        <f aca="false">'Monthly Model'!AC17</f>
        <v>11175</v>
      </c>
      <c r="AD5" s="28" t="n">
        <f aca="false">'Monthly Model'!AD17</f>
        <v>11850</v>
      </c>
      <c r="AE5" s="9" t="n">
        <f aca="false">'Monthly Model'!AE17</f>
        <v>12450</v>
      </c>
      <c r="AF5" s="28" t="n">
        <f aca="false">'Monthly Model'!AF17</f>
        <v>13050</v>
      </c>
      <c r="AG5" s="9" t="n">
        <f aca="false">'Monthly Model'!AG17</f>
        <v>13650</v>
      </c>
      <c r="AH5" s="28" t="n">
        <f aca="false">'Monthly Model'!AH17</f>
        <v>14250</v>
      </c>
      <c r="AI5" s="9" t="n">
        <f aca="false">'Monthly Model'!AI17</f>
        <v>14850</v>
      </c>
      <c r="AJ5" s="28" t="n">
        <f aca="false">'Monthly Model'!AJ17</f>
        <v>15450</v>
      </c>
      <c r="AK5" s="9" t="n">
        <f aca="false">'Monthly Model'!AK17</f>
        <v>16050</v>
      </c>
      <c r="AL5" s="28" t="n">
        <f aca="false">'Monthly Model'!AL17</f>
        <v>16650</v>
      </c>
    </row>
    <row r="6" customFormat="false" ht="15" hidden="false" customHeight="true" outlineLevel="0" collapsed="false">
      <c r="A6" s="5" t="s">
        <v>105</v>
      </c>
      <c r="C6" s="9" t="n">
        <f aca="false">'Monthly Model'!C18</f>
        <v>0</v>
      </c>
      <c r="D6" s="28" t="n">
        <f aca="false">'Monthly Model'!D18</f>
        <v>0</v>
      </c>
      <c r="E6" s="9" t="n">
        <f aca="false">'Monthly Model'!E18</f>
        <v>0</v>
      </c>
      <c r="F6" s="28" t="n">
        <f aca="false">'Monthly Model'!F18</f>
        <v>500</v>
      </c>
      <c r="G6" s="9" t="n">
        <f aca="false">'Monthly Model'!G18</f>
        <v>500</v>
      </c>
      <c r="H6" s="28" t="n">
        <f aca="false">'Monthly Model'!H18</f>
        <v>500</v>
      </c>
      <c r="I6" s="9" t="n">
        <f aca="false">'Monthly Model'!I18</f>
        <v>2000</v>
      </c>
      <c r="J6" s="28" t="n">
        <f aca="false">'Monthly Model'!J18</f>
        <v>2500</v>
      </c>
      <c r="K6" s="9" t="n">
        <f aca="false">'Monthly Model'!K18</f>
        <v>4000</v>
      </c>
      <c r="L6" s="28" t="n">
        <f aca="false">'Monthly Model'!L18</f>
        <v>4500</v>
      </c>
      <c r="M6" s="9" t="n">
        <f aca="false">'Monthly Model'!M18</f>
        <v>5000</v>
      </c>
      <c r="N6" s="28" t="n">
        <f aca="false">'Monthly Model'!N18</f>
        <v>7000</v>
      </c>
      <c r="O6" s="9" t="n">
        <f aca="false">'Monthly Model'!O18</f>
        <v>9000</v>
      </c>
      <c r="P6" s="28" t="n">
        <f aca="false">'Monthly Model'!P18</f>
        <v>11000</v>
      </c>
      <c r="Q6" s="9" t="n">
        <f aca="false">'Monthly Model'!Q18</f>
        <v>13000</v>
      </c>
      <c r="R6" s="28" t="n">
        <f aca="false">'Monthly Model'!R18</f>
        <v>15000</v>
      </c>
      <c r="S6" s="9" t="n">
        <f aca="false">'Monthly Model'!S18</f>
        <v>17000</v>
      </c>
      <c r="T6" s="28" t="n">
        <f aca="false">'Monthly Model'!T18</f>
        <v>19000</v>
      </c>
      <c r="U6" s="9" t="n">
        <f aca="false">'Monthly Model'!U18</f>
        <v>21000</v>
      </c>
      <c r="V6" s="28" t="n">
        <f aca="false">'Monthly Model'!V18</f>
        <v>23000</v>
      </c>
      <c r="W6" s="9" t="n">
        <f aca="false">'Monthly Model'!W18</f>
        <v>25000</v>
      </c>
      <c r="X6" s="28" t="n">
        <f aca="false">'Monthly Model'!X18</f>
        <v>27000</v>
      </c>
      <c r="Y6" s="9" t="n">
        <f aca="false">'Monthly Model'!Y18</f>
        <v>28500</v>
      </c>
      <c r="Z6" s="28" t="n">
        <f aca="false">'Monthly Model'!Z18</f>
        <v>30000</v>
      </c>
      <c r="AA6" s="9" t="n">
        <f aca="false">'Monthly Model'!AA18</f>
        <v>32000</v>
      </c>
      <c r="AB6" s="28" t="n">
        <f aca="false">'Monthly Model'!AB18</f>
        <v>34000</v>
      </c>
      <c r="AC6" s="9" t="n">
        <f aca="false">'Monthly Model'!AC18</f>
        <v>36000</v>
      </c>
      <c r="AD6" s="28" t="n">
        <f aca="false">'Monthly Model'!AD18</f>
        <v>38000</v>
      </c>
      <c r="AE6" s="9" t="n">
        <f aca="false">'Monthly Model'!AE18</f>
        <v>40000</v>
      </c>
      <c r="AF6" s="28" t="n">
        <f aca="false">'Monthly Model'!AF18</f>
        <v>42000</v>
      </c>
      <c r="AG6" s="9" t="n">
        <f aca="false">'Monthly Model'!AG18</f>
        <v>44000</v>
      </c>
      <c r="AH6" s="28" t="n">
        <f aca="false">'Monthly Model'!AH18</f>
        <v>46000</v>
      </c>
      <c r="AI6" s="9" t="n">
        <f aca="false">'Monthly Model'!AI18</f>
        <v>48000</v>
      </c>
      <c r="AJ6" s="28" t="n">
        <f aca="false">'Monthly Model'!AJ18</f>
        <v>50000</v>
      </c>
      <c r="AK6" s="9" t="n">
        <f aca="false">'Monthly Model'!AK18</f>
        <v>52000</v>
      </c>
      <c r="AL6" s="28" t="n">
        <f aca="false">'Monthly Model'!AL18</f>
        <v>54000</v>
      </c>
    </row>
    <row r="7" customFormat="false" ht="15" hidden="false" customHeight="true" outlineLevel="0" collapsed="false">
      <c r="A7" s="5" t="s">
        <v>106</v>
      </c>
      <c r="C7" s="9" t="n">
        <f aca="false">'Monthly Model'!C19</f>
        <v>0</v>
      </c>
      <c r="D7" s="28" t="n">
        <f aca="false">'Monthly Model'!D19</f>
        <v>0</v>
      </c>
      <c r="E7" s="9" t="n">
        <f aca="false">'Monthly Model'!E19</f>
        <v>3750</v>
      </c>
      <c r="F7" s="28" t="n">
        <f aca="false">'Monthly Model'!F19</f>
        <v>3750</v>
      </c>
      <c r="G7" s="9" t="n">
        <f aca="false">'Monthly Model'!G19</f>
        <v>3750</v>
      </c>
      <c r="H7" s="28" t="n">
        <f aca="false">'Monthly Model'!H19</f>
        <v>3750</v>
      </c>
      <c r="I7" s="9" t="n">
        <f aca="false">'Monthly Model'!I19</f>
        <v>7500</v>
      </c>
      <c r="J7" s="28" t="n">
        <f aca="false">'Monthly Model'!J19</f>
        <v>7500</v>
      </c>
      <c r="K7" s="9" t="n">
        <f aca="false">'Monthly Model'!K19</f>
        <v>11250</v>
      </c>
      <c r="L7" s="28" t="n">
        <f aca="false">'Monthly Model'!L19</f>
        <v>11250</v>
      </c>
      <c r="M7" s="9" t="n">
        <f aca="false">'Monthly Model'!M19</f>
        <v>11250</v>
      </c>
      <c r="N7" s="28" t="n">
        <f aca="false">'Monthly Model'!N19</f>
        <v>15000</v>
      </c>
      <c r="O7" s="9" t="n">
        <f aca="false">'Monthly Model'!O19</f>
        <v>15000</v>
      </c>
      <c r="P7" s="28" t="n">
        <f aca="false">'Monthly Model'!P19</f>
        <v>18750</v>
      </c>
      <c r="Q7" s="9" t="n">
        <f aca="false">'Monthly Model'!Q19</f>
        <v>22500</v>
      </c>
      <c r="R7" s="28" t="n">
        <f aca="false">'Monthly Model'!R19</f>
        <v>26250</v>
      </c>
      <c r="S7" s="9" t="n">
        <f aca="false">'Monthly Model'!S19</f>
        <v>30000</v>
      </c>
      <c r="T7" s="28" t="n">
        <f aca="false">'Monthly Model'!T19</f>
        <v>33750</v>
      </c>
      <c r="U7" s="9" t="n">
        <f aca="false">'Monthly Model'!U19</f>
        <v>37500</v>
      </c>
      <c r="V7" s="28" t="n">
        <f aca="false">'Monthly Model'!V19</f>
        <v>41250</v>
      </c>
      <c r="W7" s="9" t="n">
        <f aca="false">'Monthly Model'!W19</f>
        <v>45000</v>
      </c>
      <c r="X7" s="28" t="n">
        <f aca="false">'Monthly Model'!X19</f>
        <v>48750</v>
      </c>
      <c r="Y7" s="9" t="n">
        <f aca="false">'Monthly Model'!Y19</f>
        <v>52500</v>
      </c>
      <c r="Z7" s="28" t="n">
        <f aca="false">'Monthly Model'!Z19</f>
        <v>56250</v>
      </c>
      <c r="AA7" s="9" t="n">
        <f aca="false">'Monthly Model'!AA19</f>
        <v>60000</v>
      </c>
      <c r="AB7" s="28" t="n">
        <f aca="false">'Monthly Model'!AB19</f>
        <v>63750</v>
      </c>
      <c r="AC7" s="9" t="n">
        <f aca="false">'Monthly Model'!AC19</f>
        <v>67500</v>
      </c>
      <c r="AD7" s="28" t="n">
        <f aca="false">'Monthly Model'!AD19</f>
        <v>75000</v>
      </c>
      <c r="AE7" s="9" t="n">
        <f aca="false">'Monthly Model'!AE19</f>
        <v>78750</v>
      </c>
      <c r="AF7" s="28" t="n">
        <f aca="false">'Monthly Model'!AF19</f>
        <v>82500</v>
      </c>
      <c r="AG7" s="9" t="n">
        <f aca="false">'Monthly Model'!AG19</f>
        <v>86250</v>
      </c>
      <c r="AH7" s="28" t="n">
        <f aca="false">'Monthly Model'!AH19</f>
        <v>90000</v>
      </c>
      <c r="AI7" s="9" t="n">
        <f aca="false">'Monthly Model'!AI19</f>
        <v>97500</v>
      </c>
      <c r="AJ7" s="28" t="n">
        <f aca="false">'Monthly Model'!AJ19</f>
        <v>101250</v>
      </c>
      <c r="AK7" s="9" t="n">
        <f aca="false">'Monthly Model'!AK19</f>
        <v>105000</v>
      </c>
      <c r="AL7" s="28" t="n">
        <f aca="false">'Monthly Model'!AL19</f>
        <v>108750</v>
      </c>
    </row>
    <row r="8" customFormat="false" ht="15" hidden="false" customHeight="true" outlineLevel="0" collapsed="false">
      <c r="A8" s="29" t="s">
        <v>126</v>
      </c>
      <c r="C8" s="32" t="n">
        <f aca="false">C5+C6+C7</f>
        <v>450</v>
      </c>
      <c r="D8" s="32" t="n">
        <f aca="false">D5+D6+D7</f>
        <v>450</v>
      </c>
      <c r="E8" s="32" t="n">
        <f aca="false">E5+E6+E7</f>
        <v>4200</v>
      </c>
      <c r="F8" s="32" t="n">
        <f aca="false">F5+F6+F7</f>
        <v>5000</v>
      </c>
      <c r="G8" s="32" t="n">
        <f aca="false">G5+G6+G7</f>
        <v>5150</v>
      </c>
      <c r="H8" s="32" t="n">
        <f aca="false">H5+H6+H7</f>
        <v>5300</v>
      </c>
      <c r="I8" s="32" t="n">
        <f aca="false">I5+I6+I7</f>
        <v>10850</v>
      </c>
      <c r="J8" s="32" t="n">
        <f aca="false">J5+J6+J7</f>
        <v>11650</v>
      </c>
      <c r="K8" s="32" t="n">
        <f aca="false">K5+K6+K7</f>
        <v>17200</v>
      </c>
      <c r="L8" s="32" t="n">
        <f aca="false">L5+L6+L7</f>
        <v>17925</v>
      </c>
      <c r="M8" s="32" t="n">
        <f aca="false">M5+M6+M7</f>
        <v>18650</v>
      </c>
      <c r="N8" s="32" t="n">
        <f aca="false">N5+N6+N7</f>
        <v>24625</v>
      </c>
      <c r="O8" s="32" t="n">
        <f aca="false">O5+O6+O7</f>
        <v>27075</v>
      </c>
      <c r="P8" s="32" t="n">
        <f aca="false">P5+P6+P7</f>
        <v>33275</v>
      </c>
      <c r="Q8" s="32" t="n">
        <f aca="false">Q5+Q6+Q7</f>
        <v>39475</v>
      </c>
      <c r="R8" s="32" t="n">
        <f aca="false">R5+R6+R7</f>
        <v>45600</v>
      </c>
      <c r="S8" s="32" t="n">
        <f aca="false">S5+S6+S7</f>
        <v>51725</v>
      </c>
      <c r="T8" s="32" t="n">
        <f aca="false">T5+T6+T7</f>
        <v>57850</v>
      </c>
      <c r="U8" s="32" t="n">
        <f aca="false">U5+U6+U7</f>
        <v>64275</v>
      </c>
      <c r="V8" s="32" t="n">
        <f aca="false">V5+V6+V7</f>
        <v>70700</v>
      </c>
      <c r="W8" s="32" t="n">
        <f aca="false">W5+W6+W7</f>
        <v>77125</v>
      </c>
      <c r="X8" s="32" t="n">
        <f aca="false">X5+X6+X7</f>
        <v>83550</v>
      </c>
      <c r="Y8" s="32" t="n">
        <f aca="false">Y5+Y6+Y7</f>
        <v>89475</v>
      </c>
      <c r="Z8" s="32" t="n">
        <f aca="false">Z5+Z6+Z7</f>
        <v>95400</v>
      </c>
      <c r="AA8" s="32" t="n">
        <f aca="false">AA5+AA6+AA7</f>
        <v>101825</v>
      </c>
      <c r="AB8" s="32" t="n">
        <f aca="false">AB5+AB6+AB7</f>
        <v>108250</v>
      </c>
      <c r="AC8" s="32" t="n">
        <f aca="false">AC5+AC6+AC7</f>
        <v>114675</v>
      </c>
      <c r="AD8" s="32" t="n">
        <f aca="false">AD5+AD6+AD7</f>
        <v>124850</v>
      </c>
      <c r="AE8" s="32" t="n">
        <f aca="false">AE5+AE6+AE7</f>
        <v>131200</v>
      </c>
      <c r="AF8" s="32" t="n">
        <f aca="false">AF5+AF6+AF7</f>
        <v>137550</v>
      </c>
      <c r="AG8" s="32" t="n">
        <f aca="false">AG5+AG6+AG7</f>
        <v>143900</v>
      </c>
      <c r="AH8" s="32" t="n">
        <f aca="false">AH5+AH6+AH7</f>
        <v>150250</v>
      </c>
      <c r="AI8" s="32" t="n">
        <f aca="false">AI5+AI6+AI7</f>
        <v>160350</v>
      </c>
      <c r="AJ8" s="32" t="n">
        <f aca="false">AJ5+AJ6+AJ7</f>
        <v>166700</v>
      </c>
      <c r="AK8" s="32" t="n">
        <f aca="false">AK5+AK6+AK7</f>
        <v>173050</v>
      </c>
      <c r="AL8" s="32" t="n">
        <f aca="false">AL5+AL6+AL7</f>
        <v>179400</v>
      </c>
    </row>
    <row r="9" customFormat="false" ht="15" hidden="false" customHeight="true" outlineLevel="0" collapsed="false">
      <c r="A9" s="29" t="s">
        <v>127</v>
      </c>
      <c r="C9" s="32" t="n">
        <f aca="false">SUM(C8:C8)</f>
        <v>450</v>
      </c>
      <c r="D9" s="32" t="n">
        <f aca="false">SUM(C8:D8)</f>
        <v>900</v>
      </c>
      <c r="E9" s="32" t="n">
        <f aca="false">SUM(C8:E8)</f>
        <v>5100</v>
      </c>
      <c r="F9" s="32" t="n">
        <f aca="false">SUM(C8:F8)</f>
        <v>10100</v>
      </c>
      <c r="G9" s="32" t="n">
        <f aca="false">SUM(C8:G8)</f>
        <v>15250</v>
      </c>
      <c r="H9" s="32" t="n">
        <f aca="false">SUM(C8:H8)</f>
        <v>20550</v>
      </c>
      <c r="I9" s="32" t="n">
        <f aca="false">SUM(C8:I8)</f>
        <v>31400</v>
      </c>
      <c r="J9" s="32" t="n">
        <f aca="false">SUM(C8:J8)</f>
        <v>43050</v>
      </c>
      <c r="K9" s="32" t="n">
        <f aca="false">SUM(C8:K8)</f>
        <v>60250</v>
      </c>
      <c r="L9" s="32" t="n">
        <f aca="false">SUM(C8:L8)</f>
        <v>78175</v>
      </c>
      <c r="M9" s="32" t="n">
        <f aca="false">SUM(C8:M8)</f>
        <v>96825</v>
      </c>
      <c r="N9" s="32" t="n">
        <f aca="false">SUM(C8:N8)</f>
        <v>121450</v>
      </c>
      <c r="O9" s="32" t="n">
        <f aca="false">SUM(C8:O8)</f>
        <v>148525</v>
      </c>
      <c r="P9" s="32" t="n">
        <f aca="false">SUM(C8:P8)</f>
        <v>181800</v>
      </c>
      <c r="Q9" s="32" t="n">
        <f aca="false">SUM(C8:Q8)</f>
        <v>221275</v>
      </c>
      <c r="R9" s="32" t="n">
        <f aca="false">SUM(C8:R8)</f>
        <v>266875</v>
      </c>
      <c r="S9" s="32" t="n">
        <f aca="false">SUM(C8:S8)</f>
        <v>318600</v>
      </c>
      <c r="T9" s="32" t="n">
        <f aca="false">SUM(C8:T8)</f>
        <v>376450</v>
      </c>
      <c r="U9" s="32" t="n">
        <f aca="false">SUM(C8:U8)</f>
        <v>440725</v>
      </c>
      <c r="V9" s="32" t="n">
        <f aca="false">SUM(C8:V8)</f>
        <v>511425</v>
      </c>
      <c r="W9" s="32" t="n">
        <f aca="false">SUM(C8:W8)</f>
        <v>588550</v>
      </c>
      <c r="X9" s="32" t="n">
        <f aca="false">SUM(C8:X8)</f>
        <v>672100</v>
      </c>
      <c r="Y9" s="32" t="n">
        <f aca="false">SUM(C8:Y8)</f>
        <v>761575</v>
      </c>
      <c r="Z9" s="32" t="n">
        <f aca="false">SUM(C8:Z8)</f>
        <v>856975</v>
      </c>
      <c r="AA9" s="32" t="n">
        <f aca="false">SUM(C8:AA8)</f>
        <v>958800</v>
      </c>
      <c r="AB9" s="32" t="n">
        <f aca="false">SUM(C8:AB8)</f>
        <v>1067050</v>
      </c>
      <c r="AC9" s="32" t="n">
        <f aca="false">SUM(C8:AC8)</f>
        <v>1181725</v>
      </c>
      <c r="AD9" s="32" t="n">
        <f aca="false">SUM(C8:AD8)</f>
        <v>1306575</v>
      </c>
      <c r="AE9" s="32" t="n">
        <f aca="false">SUM(C8:AE8)</f>
        <v>1437775</v>
      </c>
      <c r="AF9" s="32" t="n">
        <f aca="false">SUM(C8:AF8)</f>
        <v>1575325</v>
      </c>
      <c r="AG9" s="32" t="n">
        <f aca="false">SUM(C8:AG8)</f>
        <v>1719225</v>
      </c>
      <c r="AH9" s="32" t="n">
        <f aca="false">SUM(C8:AH8)</f>
        <v>1869475</v>
      </c>
      <c r="AI9" s="32" t="n">
        <f aca="false">SUM(C8:AI8)</f>
        <v>2029825</v>
      </c>
      <c r="AJ9" s="32" t="n">
        <f aca="false">SUM(C8:AJ8)</f>
        <v>2196525</v>
      </c>
      <c r="AK9" s="32" t="n">
        <f aca="false">SUM(C8:AK8)</f>
        <v>2369575</v>
      </c>
      <c r="AL9" s="32" t="n">
        <f aca="false">SUM(C8:AL8)</f>
        <v>2548975</v>
      </c>
    </row>
    <row r="11" customFormat="false" ht="15" hidden="false" customHeight="true" outlineLevel="0" collapsed="false">
      <c r="A11" s="33" t="s">
        <v>128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</row>
    <row r="12" customFormat="false" ht="15" hidden="false" customHeight="true" outlineLevel="0" collapsed="false">
      <c r="A12" s="35" t="s">
        <v>129</v>
      </c>
      <c r="B12" s="34"/>
      <c r="C12" s="36" t="n">
        <f aca="false">'Team Costs'!C22</f>
        <v>24500</v>
      </c>
      <c r="D12" s="36" t="n">
        <f aca="false">'Team Costs'!D22</f>
        <v>24500</v>
      </c>
      <c r="E12" s="36" t="n">
        <f aca="false">'Team Costs'!E22</f>
        <v>24500</v>
      </c>
      <c r="F12" s="36" t="n">
        <f aca="false">'Team Costs'!F22</f>
        <v>24500</v>
      </c>
      <c r="G12" s="36" t="n">
        <f aca="false">'Team Costs'!G22</f>
        <v>24500</v>
      </c>
      <c r="H12" s="36" t="n">
        <f aca="false">'Team Costs'!H22</f>
        <v>24500</v>
      </c>
      <c r="I12" s="36" t="n">
        <f aca="false">'Team Costs'!I22</f>
        <v>24500</v>
      </c>
      <c r="J12" s="36" t="n">
        <f aca="false">'Team Costs'!J22</f>
        <v>24500</v>
      </c>
      <c r="K12" s="36" t="n">
        <f aca="false">'Team Costs'!K22</f>
        <v>34000</v>
      </c>
      <c r="L12" s="36" t="n">
        <f aca="false">'Team Costs'!L22</f>
        <v>34000</v>
      </c>
      <c r="M12" s="36" t="n">
        <f aca="false">'Team Costs'!M22</f>
        <v>34000</v>
      </c>
      <c r="N12" s="36" t="n">
        <f aca="false">'Team Costs'!N22</f>
        <v>36000</v>
      </c>
      <c r="O12" s="36" t="n">
        <f aca="false">'Team Costs'!O22</f>
        <v>36000</v>
      </c>
      <c r="P12" s="36" t="n">
        <f aca="false">'Team Costs'!P22</f>
        <v>36000</v>
      </c>
      <c r="Q12" s="36" t="n">
        <f aca="false">'Team Costs'!Q22</f>
        <v>38000</v>
      </c>
      <c r="R12" s="36" t="n">
        <f aca="false">'Team Costs'!R22</f>
        <v>38000</v>
      </c>
      <c r="S12" s="36" t="n">
        <f aca="false">'Team Costs'!S22</f>
        <v>38000</v>
      </c>
      <c r="T12" s="36" t="n">
        <f aca="false">'Team Costs'!T22</f>
        <v>40000</v>
      </c>
      <c r="U12" s="36" t="n">
        <f aca="false">'Team Costs'!U22</f>
        <v>40000</v>
      </c>
      <c r="V12" s="36" t="n">
        <f aca="false">'Team Costs'!V22</f>
        <v>40000</v>
      </c>
      <c r="W12" s="36" t="n">
        <f aca="false">'Team Costs'!W22</f>
        <v>42000</v>
      </c>
      <c r="X12" s="36" t="n">
        <f aca="false">'Team Costs'!X22</f>
        <v>42000</v>
      </c>
      <c r="Y12" s="36" t="n">
        <f aca="false">'Team Costs'!Y22</f>
        <v>42000</v>
      </c>
      <c r="Z12" s="36" t="n">
        <f aca="false">'Team Costs'!Z22</f>
        <v>44000</v>
      </c>
      <c r="AA12" s="36" t="n">
        <f aca="false">'Team Costs'!AA22</f>
        <v>44000</v>
      </c>
      <c r="AB12" s="36" t="n">
        <f aca="false">'Team Costs'!AB22</f>
        <v>44000</v>
      </c>
      <c r="AC12" s="36" t="n">
        <f aca="false">'Team Costs'!AC22</f>
        <v>46000</v>
      </c>
      <c r="AD12" s="36" t="n">
        <f aca="false">'Team Costs'!AD22</f>
        <v>46000</v>
      </c>
      <c r="AE12" s="36" t="n">
        <f aca="false">'Team Costs'!AE22</f>
        <v>46000</v>
      </c>
      <c r="AF12" s="36" t="n">
        <f aca="false">'Team Costs'!AF22</f>
        <v>48000</v>
      </c>
      <c r="AG12" s="36" t="n">
        <f aca="false">'Team Costs'!AG22</f>
        <v>48000</v>
      </c>
      <c r="AH12" s="36" t="n">
        <f aca="false">'Team Costs'!AH22</f>
        <v>48000</v>
      </c>
      <c r="AI12" s="36" t="n">
        <f aca="false">'Team Costs'!AI22</f>
        <v>50000</v>
      </c>
      <c r="AJ12" s="36" t="n">
        <f aca="false">'Team Costs'!AJ22</f>
        <v>50000</v>
      </c>
      <c r="AK12" s="36" t="n">
        <f aca="false">'Team Costs'!AK22</f>
        <v>50000</v>
      </c>
      <c r="AL12" s="36" t="n">
        <f aca="false">'Team Costs'!AL22</f>
        <v>52000</v>
      </c>
    </row>
    <row r="13" customFormat="false" ht="15" hidden="false" customHeight="true" outlineLevel="0" collapsed="false">
      <c r="A13" s="35" t="s">
        <v>130</v>
      </c>
      <c r="B13" s="34"/>
      <c r="C13" s="36" t="n">
        <f aca="false">'Professional Services'!C22</f>
        <v>1950</v>
      </c>
      <c r="D13" s="36" t="n">
        <f aca="false">'Professional Services'!D22</f>
        <v>1950</v>
      </c>
      <c r="E13" s="36" t="n">
        <f aca="false">'Professional Services'!E22</f>
        <v>1950</v>
      </c>
      <c r="F13" s="36" t="n">
        <f aca="false">'Professional Services'!F22</f>
        <v>1950</v>
      </c>
      <c r="G13" s="36" t="n">
        <f aca="false">'Professional Services'!G22</f>
        <v>1950</v>
      </c>
      <c r="H13" s="36" t="n">
        <f aca="false">'Professional Services'!H22</f>
        <v>1950</v>
      </c>
      <c r="I13" s="36" t="n">
        <f aca="false">'Professional Services'!I22</f>
        <v>1950</v>
      </c>
      <c r="J13" s="36" t="n">
        <f aca="false">'Professional Services'!J22</f>
        <v>1950</v>
      </c>
      <c r="K13" s="36" t="n">
        <f aca="false">'Professional Services'!K22</f>
        <v>1950</v>
      </c>
      <c r="L13" s="36" t="n">
        <f aca="false">'Professional Services'!L22</f>
        <v>1950</v>
      </c>
      <c r="M13" s="36" t="n">
        <f aca="false">'Professional Services'!M22</f>
        <v>1950</v>
      </c>
      <c r="N13" s="36" t="n">
        <f aca="false">'Professional Services'!N22</f>
        <v>1950</v>
      </c>
      <c r="O13" s="36" t="n">
        <f aca="false">'Professional Services'!O22</f>
        <v>1950</v>
      </c>
      <c r="P13" s="36" t="n">
        <f aca="false">'Professional Services'!P22</f>
        <v>1950</v>
      </c>
      <c r="Q13" s="36" t="n">
        <f aca="false">'Professional Services'!Q22</f>
        <v>1950</v>
      </c>
      <c r="R13" s="36" t="n">
        <f aca="false">'Professional Services'!R22</f>
        <v>1950</v>
      </c>
      <c r="S13" s="36" t="n">
        <f aca="false">'Professional Services'!S22</f>
        <v>1950</v>
      </c>
      <c r="T13" s="36" t="n">
        <f aca="false">'Professional Services'!T22</f>
        <v>1950</v>
      </c>
      <c r="U13" s="36" t="n">
        <f aca="false">'Professional Services'!U22</f>
        <v>1950</v>
      </c>
      <c r="V13" s="36" t="n">
        <f aca="false">'Professional Services'!V22</f>
        <v>1950</v>
      </c>
      <c r="W13" s="36" t="n">
        <f aca="false">'Professional Services'!W22</f>
        <v>1950</v>
      </c>
      <c r="X13" s="36" t="n">
        <f aca="false">'Professional Services'!X22</f>
        <v>1950</v>
      </c>
      <c r="Y13" s="36" t="n">
        <f aca="false">'Professional Services'!Y22</f>
        <v>1950</v>
      </c>
      <c r="Z13" s="36" t="n">
        <f aca="false">'Professional Services'!Z22</f>
        <v>1950</v>
      </c>
      <c r="AA13" s="36" t="n">
        <f aca="false">'Professional Services'!AA22</f>
        <v>1950</v>
      </c>
      <c r="AB13" s="36" t="n">
        <f aca="false">'Professional Services'!AB22</f>
        <v>1950</v>
      </c>
      <c r="AC13" s="36" t="n">
        <f aca="false">'Professional Services'!AC22</f>
        <v>1950</v>
      </c>
      <c r="AD13" s="36" t="n">
        <f aca="false">'Professional Services'!AD22</f>
        <v>1950</v>
      </c>
      <c r="AE13" s="36" t="n">
        <f aca="false">'Professional Services'!AE22</f>
        <v>1950</v>
      </c>
      <c r="AF13" s="36" t="n">
        <f aca="false">'Professional Services'!AF22</f>
        <v>1950</v>
      </c>
      <c r="AG13" s="36" t="n">
        <f aca="false">'Professional Services'!AG22</f>
        <v>1950</v>
      </c>
      <c r="AH13" s="36" t="n">
        <f aca="false">'Professional Services'!AH22</f>
        <v>1950</v>
      </c>
      <c r="AI13" s="36" t="n">
        <f aca="false">'Professional Services'!AI22</f>
        <v>1950</v>
      </c>
      <c r="AJ13" s="36" t="n">
        <f aca="false">'Professional Services'!AJ22</f>
        <v>1950</v>
      </c>
      <c r="AK13" s="36" t="n">
        <f aca="false">'Professional Services'!AK22</f>
        <v>1950</v>
      </c>
      <c r="AL13" s="36" t="n">
        <f aca="false">'Professional Services'!AL22</f>
        <v>1950</v>
      </c>
    </row>
    <row r="14" customFormat="false" ht="15" hidden="false" customHeight="true" outlineLevel="0" collapsed="false">
      <c r="A14" s="35" t="s">
        <v>131</v>
      </c>
      <c r="B14" s="34"/>
      <c r="C14" s="36" t="n">
        <f aca="false">Marketing!C22</f>
        <v>1200</v>
      </c>
      <c r="D14" s="36" t="n">
        <f aca="false">Marketing!D22</f>
        <v>1200</v>
      </c>
      <c r="E14" s="36" t="n">
        <f aca="false">Marketing!E22</f>
        <v>1200</v>
      </c>
      <c r="F14" s="36" t="n">
        <f aca="false">Marketing!F22</f>
        <v>1200</v>
      </c>
      <c r="G14" s="36" t="n">
        <f aca="false">Marketing!G22</f>
        <v>1200</v>
      </c>
      <c r="H14" s="36" t="n">
        <f aca="false">Marketing!H22</f>
        <v>1200</v>
      </c>
      <c r="I14" s="36" t="n">
        <f aca="false">Marketing!I22</f>
        <v>1200</v>
      </c>
      <c r="J14" s="36" t="n">
        <f aca="false">Marketing!J22</f>
        <v>1200</v>
      </c>
      <c r="K14" s="36" t="n">
        <f aca="false">Marketing!K22</f>
        <v>1200</v>
      </c>
      <c r="L14" s="36" t="n">
        <f aca="false">Marketing!L22</f>
        <v>1200</v>
      </c>
      <c r="M14" s="36" t="n">
        <f aca="false">Marketing!M22</f>
        <v>1200</v>
      </c>
      <c r="N14" s="36" t="n">
        <f aca="false">Marketing!N22</f>
        <v>1200</v>
      </c>
      <c r="O14" s="36" t="n">
        <f aca="false">Marketing!O22</f>
        <v>1200</v>
      </c>
      <c r="P14" s="36" t="n">
        <f aca="false">Marketing!P22</f>
        <v>1200</v>
      </c>
      <c r="Q14" s="36" t="n">
        <f aca="false">Marketing!Q22</f>
        <v>1200</v>
      </c>
      <c r="R14" s="36" t="n">
        <f aca="false">Marketing!R22</f>
        <v>1200</v>
      </c>
      <c r="S14" s="36" t="n">
        <f aca="false">Marketing!S22</f>
        <v>1200</v>
      </c>
      <c r="T14" s="36" t="n">
        <f aca="false">Marketing!T22</f>
        <v>1200</v>
      </c>
      <c r="U14" s="36" t="n">
        <f aca="false">Marketing!U22</f>
        <v>1200</v>
      </c>
      <c r="V14" s="36" t="n">
        <f aca="false">Marketing!V22</f>
        <v>1200</v>
      </c>
      <c r="W14" s="36" t="n">
        <f aca="false">Marketing!W22</f>
        <v>1200</v>
      </c>
      <c r="X14" s="36" t="n">
        <f aca="false">Marketing!X22</f>
        <v>1200</v>
      </c>
      <c r="Y14" s="36" t="n">
        <f aca="false">Marketing!Y22</f>
        <v>1200</v>
      </c>
      <c r="Z14" s="36" t="n">
        <f aca="false">Marketing!Z22</f>
        <v>1200</v>
      </c>
      <c r="AA14" s="36" t="n">
        <f aca="false">Marketing!AA22</f>
        <v>1200</v>
      </c>
      <c r="AB14" s="36" t="n">
        <f aca="false">Marketing!AB22</f>
        <v>1200</v>
      </c>
      <c r="AC14" s="36" t="n">
        <f aca="false">Marketing!AC22</f>
        <v>1200</v>
      </c>
      <c r="AD14" s="36" t="n">
        <f aca="false">Marketing!AD22</f>
        <v>1200</v>
      </c>
      <c r="AE14" s="36" t="n">
        <f aca="false">Marketing!AE22</f>
        <v>1200</v>
      </c>
      <c r="AF14" s="36" t="n">
        <f aca="false">Marketing!AF22</f>
        <v>1200</v>
      </c>
      <c r="AG14" s="36" t="n">
        <f aca="false">Marketing!AG22</f>
        <v>1200</v>
      </c>
      <c r="AH14" s="36" t="n">
        <f aca="false">Marketing!AH22</f>
        <v>1200</v>
      </c>
      <c r="AI14" s="36" t="n">
        <f aca="false">Marketing!AI22</f>
        <v>1200</v>
      </c>
      <c r="AJ14" s="36" t="n">
        <f aca="false">Marketing!AJ22</f>
        <v>1200</v>
      </c>
      <c r="AK14" s="36" t="n">
        <f aca="false">Marketing!AK22</f>
        <v>1200</v>
      </c>
      <c r="AL14" s="36" t="n">
        <f aca="false">Marketing!AL22</f>
        <v>1200</v>
      </c>
    </row>
    <row r="15" customFormat="false" ht="15" hidden="false" customHeight="true" outlineLevel="0" collapsed="false">
      <c r="A15" s="35" t="s">
        <v>132</v>
      </c>
      <c r="B15" s="34"/>
      <c r="C15" s="36" t="n">
        <f aca="false">Overheads!C22</f>
        <v>2500</v>
      </c>
      <c r="D15" s="36" t="n">
        <f aca="false">Overheads!D22</f>
        <v>2500</v>
      </c>
      <c r="E15" s="36" t="n">
        <f aca="false">Overheads!E22</f>
        <v>2500</v>
      </c>
      <c r="F15" s="36" t="n">
        <f aca="false">Overheads!F22</f>
        <v>2512</v>
      </c>
      <c r="G15" s="36" t="n">
        <f aca="false">Overheads!G22</f>
        <v>2524</v>
      </c>
      <c r="H15" s="36" t="n">
        <f aca="false">Overheads!H22</f>
        <v>2536</v>
      </c>
      <c r="I15" s="36" t="n">
        <f aca="false">Overheads!I22</f>
        <v>2584</v>
      </c>
      <c r="J15" s="36" t="n">
        <f aca="false">Overheads!J22</f>
        <v>2614</v>
      </c>
      <c r="K15" s="36" t="n">
        <f aca="false">Overheads!K22</f>
        <v>2912</v>
      </c>
      <c r="L15" s="36" t="n">
        <f aca="false">Overheads!L22</f>
        <v>2936</v>
      </c>
      <c r="M15" s="36" t="n">
        <f aca="false">Overheads!M22</f>
        <v>2960</v>
      </c>
      <c r="N15" s="36" t="n">
        <f aca="false">Overheads!N22</f>
        <v>3008</v>
      </c>
      <c r="O15" s="36" t="n">
        <f aca="false">Overheads!O22</f>
        <v>3068</v>
      </c>
      <c r="P15" s="36" t="n">
        <f aca="false">Overheads!P22</f>
        <v>3134</v>
      </c>
      <c r="Q15" s="36" t="n">
        <f aca="false">Overheads!Q22</f>
        <v>3200</v>
      </c>
      <c r="R15" s="36" t="n">
        <f aca="false">Overheads!R22</f>
        <v>3260</v>
      </c>
      <c r="S15" s="36" t="n">
        <f aca="false">Overheads!S22</f>
        <v>3320</v>
      </c>
      <c r="T15" s="36" t="n">
        <f aca="false">Overheads!T22</f>
        <v>3380</v>
      </c>
      <c r="U15" s="36" t="n">
        <f aca="false">Overheads!U22</f>
        <v>3464</v>
      </c>
      <c r="V15" s="36" t="n">
        <f aca="false">Overheads!V22</f>
        <v>3548</v>
      </c>
      <c r="W15" s="36" t="n">
        <f aca="false">Overheads!W22</f>
        <v>3632</v>
      </c>
      <c r="X15" s="36" t="n">
        <f aca="false">Overheads!X22</f>
        <v>3716</v>
      </c>
      <c r="Y15" s="36" t="n">
        <f aca="false">Overheads!Y22</f>
        <v>3794</v>
      </c>
      <c r="Z15" s="36" t="n">
        <f aca="false">Overheads!Z22</f>
        <v>3872</v>
      </c>
      <c r="AA15" s="36" t="n">
        <f aca="false">Overheads!AA22</f>
        <v>3956</v>
      </c>
      <c r="AB15" s="36" t="n">
        <f aca="false">Overheads!AB22</f>
        <v>4040</v>
      </c>
      <c r="AC15" s="36" t="n">
        <f aca="false">Overheads!AC22</f>
        <v>4124</v>
      </c>
      <c r="AD15" s="36" t="n">
        <f aca="false">Overheads!AD22</f>
        <v>4214</v>
      </c>
      <c r="AE15" s="36" t="n">
        <f aca="false">Overheads!AE22</f>
        <v>4292</v>
      </c>
      <c r="AF15" s="36" t="n">
        <f aca="false">Overheads!AF22</f>
        <v>4370</v>
      </c>
      <c r="AG15" s="36" t="n">
        <f aca="false">Overheads!AG22</f>
        <v>4448</v>
      </c>
      <c r="AH15" s="36" t="n">
        <f aca="false">Overheads!AH22</f>
        <v>4526</v>
      </c>
      <c r="AI15" s="36" t="n">
        <f aca="false">Overheads!AI22</f>
        <v>4610</v>
      </c>
      <c r="AJ15" s="36" t="n">
        <f aca="false">Overheads!AJ22</f>
        <v>4688</v>
      </c>
      <c r="AK15" s="36" t="n">
        <f aca="false">Overheads!AK22</f>
        <v>4766</v>
      </c>
      <c r="AL15" s="36" t="n">
        <f aca="false">Overheads!AL22</f>
        <v>4844</v>
      </c>
    </row>
    <row r="16" customFormat="false" ht="15" hidden="false" customHeight="true" outlineLevel="0" collapsed="false">
      <c r="A16" s="16" t="s">
        <v>133</v>
      </c>
      <c r="B16" s="34"/>
      <c r="C16" s="36" t="n">
        <f aca="false">SUM(C12:C15)</f>
        <v>30150</v>
      </c>
      <c r="D16" s="36" t="n">
        <f aca="false">SUM(D12:D15)</f>
        <v>30150</v>
      </c>
      <c r="E16" s="36" t="n">
        <f aca="false">SUM(E12:E15)</f>
        <v>30150</v>
      </c>
      <c r="F16" s="36" t="n">
        <f aca="false">SUM(F12:F15)</f>
        <v>30162</v>
      </c>
      <c r="G16" s="36" t="n">
        <f aca="false">SUM(G12:G15)</f>
        <v>30174</v>
      </c>
      <c r="H16" s="36" t="n">
        <f aca="false">SUM(H12:H15)</f>
        <v>30186</v>
      </c>
      <c r="I16" s="36" t="n">
        <f aca="false">SUM(I12:I15)</f>
        <v>30234</v>
      </c>
      <c r="J16" s="36" t="n">
        <f aca="false">SUM(J12:J15)</f>
        <v>30264</v>
      </c>
      <c r="K16" s="36" t="n">
        <f aca="false">SUM(K12:K15)</f>
        <v>40062</v>
      </c>
      <c r="L16" s="36" t="n">
        <f aca="false">SUM(L12:L15)</f>
        <v>40086</v>
      </c>
      <c r="M16" s="36" t="n">
        <f aca="false">SUM(M12:M15)</f>
        <v>40110</v>
      </c>
      <c r="N16" s="36" t="n">
        <f aca="false">SUM(N12:N15)</f>
        <v>42158</v>
      </c>
      <c r="O16" s="36" t="n">
        <f aca="false">SUM(O12:O15)</f>
        <v>42218</v>
      </c>
      <c r="P16" s="36" t="n">
        <f aca="false">SUM(P12:P15)</f>
        <v>42284</v>
      </c>
      <c r="Q16" s="36" t="n">
        <f aca="false">SUM(Q12:Q15)</f>
        <v>44350</v>
      </c>
      <c r="R16" s="36" t="n">
        <f aca="false">SUM(R12:R15)</f>
        <v>44410</v>
      </c>
      <c r="S16" s="36" t="n">
        <f aca="false">SUM(S12:S15)</f>
        <v>44470</v>
      </c>
      <c r="T16" s="36" t="n">
        <f aca="false">SUM(T12:T15)</f>
        <v>46530</v>
      </c>
      <c r="U16" s="36" t="n">
        <f aca="false">SUM(U12:U15)</f>
        <v>46614</v>
      </c>
      <c r="V16" s="36" t="n">
        <f aca="false">SUM(V12:V15)</f>
        <v>46698</v>
      </c>
      <c r="W16" s="36" t="n">
        <f aca="false">SUM(W12:W15)</f>
        <v>48782</v>
      </c>
      <c r="X16" s="36" t="n">
        <f aca="false">SUM(X12:X15)</f>
        <v>48866</v>
      </c>
      <c r="Y16" s="36" t="n">
        <f aca="false">SUM(Y12:Y15)</f>
        <v>48944</v>
      </c>
      <c r="Z16" s="36" t="n">
        <f aca="false">SUM(Z12:Z15)</f>
        <v>51022</v>
      </c>
      <c r="AA16" s="36" t="n">
        <f aca="false">SUM(AA12:AA15)</f>
        <v>51106</v>
      </c>
      <c r="AB16" s="36" t="n">
        <f aca="false">SUM(AB12:AB15)</f>
        <v>51190</v>
      </c>
      <c r="AC16" s="36" t="n">
        <f aca="false">SUM(AC12:AC15)</f>
        <v>53274</v>
      </c>
      <c r="AD16" s="36" t="n">
        <f aca="false">SUM(AD12:AD15)</f>
        <v>53364</v>
      </c>
      <c r="AE16" s="36" t="n">
        <f aca="false">SUM(AE12:AE15)</f>
        <v>53442</v>
      </c>
      <c r="AF16" s="36" t="n">
        <f aca="false">SUM(AF12:AF15)</f>
        <v>55520</v>
      </c>
      <c r="AG16" s="36" t="n">
        <f aca="false">SUM(AG12:AG15)</f>
        <v>55598</v>
      </c>
      <c r="AH16" s="36" t="n">
        <f aca="false">SUM(AH12:AH15)</f>
        <v>55676</v>
      </c>
      <c r="AI16" s="36" t="n">
        <f aca="false">SUM(AI12:AI15)</f>
        <v>57760</v>
      </c>
      <c r="AJ16" s="36" t="n">
        <f aca="false">SUM(AJ12:AJ15)</f>
        <v>57838</v>
      </c>
      <c r="AK16" s="36" t="n">
        <f aca="false">SUM(AK12:AK15)</f>
        <v>57916</v>
      </c>
      <c r="AL16" s="36" t="n">
        <f aca="false">SUM(AL12:AL15)</f>
        <v>59994</v>
      </c>
    </row>
    <row r="17" customFormat="false" ht="15" hidden="false" customHeight="true" outlineLevel="0" collapsed="false">
      <c r="A17" s="37"/>
      <c r="B17" s="34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customFormat="false" ht="15" hidden="false" customHeight="true" outlineLevel="0" collapsed="false">
      <c r="A18" s="33" t="s">
        <v>134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</row>
    <row r="19" customFormat="false" ht="15" hidden="false" customHeight="true" outlineLevel="0" collapsed="false">
      <c r="A19" s="35" t="s">
        <v>135</v>
      </c>
      <c r="B19" s="17" t="n">
        <v>500000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</row>
    <row r="20" customFormat="false" ht="15" hidden="false" customHeight="true" outlineLevel="0" collapsed="false">
      <c r="A20" s="37" t="s">
        <v>136</v>
      </c>
      <c r="B20" s="37"/>
      <c r="C20" s="36" t="n">
        <f aca="false">C8-C16</f>
        <v>-29700</v>
      </c>
      <c r="D20" s="36" t="n">
        <f aca="false">D8-D16</f>
        <v>-29700</v>
      </c>
      <c r="E20" s="36" t="n">
        <f aca="false">E8-E16</f>
        <v>-25950</v>
      </c>
      <c r="F20" s="36" t="n">
        <f aca="false">F8-F16</f>
        <v>-25162</v>
      </c>
      <c r="G20" s="36" t="n">
        <f aca="false">G8-G16</f>
        <v>-25024</v>
      </c>
      <c r="H20" s="36" t="n">
        <f aca="false">H8-H16</f>
        <v>-24886</v>
      </c>
      <c r="I20" s="36" t="n">
        <f aca="false">I8-I16</f>
        <v>-19384</v>
      </c>
      <c r="J20" s="36" t="n">
        <f aca="false">J8-J16</f>
        <v>-18614</v>
      </c>
      <c r="K20" s="36" t="n">
        <f aca="false">K8-K16</f>
        <v>-22862</v>
      </c>
      <c r="L20" s="36" t="n">
        <f aca="false">L8-L16</f>
        <v>-22161</v>
      </c>
      <c r="M20" s="36" t="n">
        <f aca="false">M8-M16</f>
        <v>-21460</v>
      </c>
      <c r="N20" s="36" t="n">
        <f aca="false">N8-N16</f>
        <v>-17533</v>
      </c>
      <c r="O20" s="36" t="n">
        <f aca="false">O8-O16</f>
        <v>-15143</v>
      </c>
      <c r="P20" s="36" t="n">
        <f aca="false">P8-P16</f>
        <v>-9009</v>
      </c>
      <c r="Q20" s="36" t="n">
        <f aca="false">Q8-Q16</f>
        <v>-4875</v>
      </c>
      <c r="R20" s="36" t="n">
        <f aca="false">R8-R16</f>
        <v>1190</v>
      </c>
      <c r="S20" s="36" t="n">
        <f aca="false">S8-S16</f>
        <v>7255</v>
      </c>
      <c r="T20" s="36" t="n">
        <f aca="false">T8-T16</f>
        <v>11320</v>
      </c>
      <c r="U20" s="36" t="n">
        <f aca="false">U8-U16</f>
        <v>17661</v>
      </c>
      <c r="V20" s="36" t="n">
        <f aca="false">V8-V16</f>
        <v>24002</v>
      </c>
      <c r="W20" s="36" t="n">
        <f aca="false">W8-W16</f>
        <v>28343</v>
      </c>
      <c r="X20" s="36" t="n">
        <f aca="false">X8-X16</f>
        <v>34684</v>
      </c>
      <c r="Y20" s="36" t="n">
        <f aca="false">Y8-Y16</f>
        <v>40531</v>
      </c>
      <c r="Z20" s="36" t="n">
        <f aca="false">Z8-Z16</f>
        <v>44378</v>
      </c>
      <c r="AA20" s="36" t="n">
        <f aca="false">AA8-AA16</f>
        <v>50719</v>
      </c>
      <c r="AB20" s="36" t="n">
        <f aca="false">AB8-AB16</f>
        <v>57060</v>
      </c>
      <c r="AC20" s="36" t="n">
        <f aca="false">AC8-AC16</f>
        <v>61401</v>
      </c>
      <c r="AD20" s="36" t="n">
        <f aca="false">AD8-AD16</f>
        <v>71486</v>
      </c>
      <c r="AE20" s="36" t="n">
        <f aca="false">AE8-AE16</f>
        <v>77758</v>
      </c>
      <c r="AF20" s="36" t="n">
        <f aca="false">AF8-AF16</f>
        <v>82030</v>
      </c>
      <c r="AG20" s="36" t="n">
        <f aca="false">AG8-AG16</f>
        <v>88302</v>
      </c>
      <c r="AH20" s="36" t="n">
        <f aca="false">AH8-AH16</f>
        <v>94574</v>
      </c>
      <c r="AI20" s="36" t="n">
        <f aca="false">AI8-AI16</f>
        <v>102590</v>
      </c>
      <c r="AJ20" s="36" t="n">
        <f aca="false">AJ8-AJ16</f>
        <v>108862</v>
      </c>
      <c r="AK20" s="36" t="n">
        <f aca="false">AK8-AK16</f>
        <v>115134</v>
      </c>
      <c r="AL20" s="36" t="n">
        <f aca="false">AL8-AL16</f>
        <v>119406</v>
      </c>
    </row>
    <row r="21" customFormat="false" ht="15" hidden="false" customHeight="true" outlineLevel="0" collapsed="false">
      <c r="A21" s="16" t="s">
        <v>137</v>
      </c>
      <c r="B21" s="34"/>
      <c r="C21" s="36" t="n">
        <f aca="false">$B$19+C20</f>
        <v>470300</v>
      </c>
      <c r="D21" s="36" t="n">
        <f aca="false">C21+D20</f>
        <v>440600</v>
      </c>
      <c r="E21" s="36" t="n">
        <f aca="false">D21+E20</f>
        <v>414650</v>
      </c>
      <c r="F21" s="36" t="n">
        <f aca="false">E21+F20</f>
        <v>389488</v>
      </c>
      <c r="G21" s="36" t="n">
        <f aca="false">F21+G20</f>
        <v>364464</v>
      </c>
      <c r="H21" s="36" t="n">
        <f aca="false">G21+H20</f>
        <v>339578</v>
      </c>
      <c r="I21" s="36" t="n">
        <f aca="false">H21+I20</f>
        <v>320194</v>
      </c>
      <c r="J21" s="36" t="n">
        <f aca="false">I21+J20</f>
        <v>301580</v>
      </c>
      <c r="K21" s="36" t="n">
        <f aca="false">J21+K20</f>
        <v>278718</v>
      </c>
      <c r="L21" s="36" t="n">
        <f aca="false">K21+L20</f>
        <v>256557</v>
      </c>
      <c r="M21" s="36" t="n">
        <f aca="false">L21+M20</f>
        <v>235097</v>
      </c>
      <c r="N21" s="36" t="n">
        <f aca="false">M21+N20</f>
        <v>217564</v>
      </c>
      <c r="O21" s="36" t="n">
        <f aca="false">N21+O20</f>
        <v>202421</v>
      </c>
      <c r="P21" s="36" t="n">
        <f aca="false">O21+P20</f>
        <v>193412</v>
      </c>
      <c r="Q21" s="36" t="n">
        <f aca="false">P21+Q20</f>
        <v>188537</v>
      </c>
      <c r="R21" s="36" t="n">
        <f aca="false">Q21+R20</f>
        <v>189727</v>
      </c>
      <c r="S21" s="36" t="n">
        <f aca="false">R21+S20</f>
        <v>196982</v>
      </c>
      <c r="T21" s="36" t="n">
        <f aca="false">S21+T20</f>
        <v>208302</v>
      </c>
      <c r="U21" s="36" t="n">
        <f aca="false">T21+U20</f>
        <v>225963</v>
      </c>
      <c r="V21" s="36" t="n">
        <f aca="false">U21+V20</f>
        <v>249965</v>
      </c>
      <c r="W21" s="36" t="n">
        <f aca="false">V21+W20</f>
        <v>278308</v>
      </c>
      <c r="X21" s="36" t="n">
        <f aca="false">W21+X20</f>
        <v>312992</v>
      </c>
      <c r="Y21" s="36" t="n">
        <f aca="false">X21+Y20</f>
        <v>353523</v>
      </c>
      <c r="Z21" s="36" t="n">
        <f aca="false">Y21+Z20</f>
        <v>397901</v>
      </c>
      <c r="AA21" s="36" t="n">
        <f aca="false">Z21+AA20</f>
        <v>448620</v>
      </c>
      <c r="AB21" s="36" t="n">
        <f aca="false">AA21+AB20</f>
        <v>505680</v>
      </c>
      <c r="AC21" s="36" t="n">
        <f aca="false">AB21+AC20</f>
        <v>567081</v>
      </c>
      <c r="AD21" s="36" t="n">
        <f aca="false">AC21+AD20</f>
        <v>638567</v>
      </c>
      <c r="AE21" s="36" t="n">
        <f aca="false">AD21+AE20</f>
        <v>716325</v>
      </c>
      <c r="AF21" s="36" t="n">
        <f aca="false">AE21+AF20</f>
        <v>798355</v>
      </c>
      <c r="AG21" s="36" t="n">
        <f aca="false">AF21+AG20</f>
        <v>886657</v>
      </c>
      <c r="AH21" s="36" t="n">
        <f aca="false">AG21+AH20</f>
        <v>981231</v>
      </c>
      <c r="AI21" s="36" t="n">
        <f aca="false">AH21+AI20</f>
        <v>1083821</v>
      </c>
      <c r="AJ21" s="36" t="n">
        <f aca="false">AI21+AJ20</f>
        <v>1192683</v>
      </c>
      <c r="AK21" s="36" t="n">
        <f aca="false">AJ21+AK20</f>
        <v>1307817</v>
      </c>
      <c r="AL21" s="36" t="n">
        <f aca="false">AK21+AL20</f>
        <v>1427223</v>
      </c>
    </row>
    <row r="22" customFormat="false" ht="15" hidden="false" customHeight="true" outlineLevel="0" collapsed="false">
      <c r="A22" s="37"/>
      <c r="B22" s="34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</sheetData>
  <mergeCells count="5">
    <mergeCell ref="A1:AL1"/>
    <mergeCell ref="C2:N2"/>
    <mergeCell ref="O2:Z2"/>
    <mergeCell ref="AA2:AL2"/>
    <mergeCell ref="A4:AL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7.35" hidden="false" customHeight="false" outlineLevel="0" collapsed="false">
      <c r="A1" s="38" t="s">
        <v>138</v>
      </c>
    </row>
    <row r="3" customFormat="false" ht="15" hidden="false" customHeight="false" outlineLevel="0" collapsed="false">
      <c r="A3" s="39" t="s">
        <v>139</v>
      </c>
    </row>
    <row r="4" customFormat="false" ht="15" hidden="false" customHeight="false" outlineLevel="0" collapsed="false">
      <c r="A4" s="0" t="s">
        <v>140</v>
      </c>
      <c r="B4" s="40" t="n">
        <v>8000</v>
      </c>
      <c r="C4" s="41" t="s">
        <v>141</v>
      </c>
    </row>
    <row r="5" customFormat="false" ht="15" hidden="false" customHeight="false" outlineLevel="0" collapsed="false">
      <c r="A5" s="0" t="s">
        <v>142</v>
      </c>
      <c r="B5" s="40" t="n">
        <v>16500</v>
      </c>
      <c r="C5" s="41" t="s">
        <v>143</v>
      </c>
    </row>
    <row r="6" customFormat="false" ht="15" hidden="false" customHeight="false" outlineLevel="0" collapsed="false">
      <c r="A6" s="0" t="s">
        <v>144</v>
      </c>
      <c r="B6" s="40" t="n">
        <v>7500</v>
      </c>
      <c r="C6" s="41" t="s">
        <v>145</v>
      </c>
    </row>
    <row r="7" customFormat="false" ht="15" hidden="false" customHeight="false" outlineLevel="0" collapsed="false">
      <c r="A7" s="0" t="s">
        <v>146</v>
      </c>
      <c r="B7" s="42" t="n">
        <v>9</v>
      </c>
      <c r="C7" s="41" t="s">
        <v>147</v>
      </c>
    </row>
    <row r="8" customFormat="false" ht="15" hidden="false" customHeight="false" outlineLevel="0" collapsed="false">
      <c r="A8" s="0" t="s">
        <v>148</v>
      </c>
      <c r="B8" s="40" t="n">
        <v>2000</v>
      </c>
      <c r="C8" s="41" t="s">
        <v>149</v>
      </c>
    </row>
    <row r="9" customFormat="false" ht="15" hidden="false" customHeight="false" outlineLevel="0" collapsed="false">
      <c r="A9" s="0" t="s">
        <v>150</v>
      </c>
      <c r="B9" s="42" t="n">
        <v>3</v>
      </c>
      <c r="C9" s="41" t="s">
        <v>151</v>
      </c>
    </row>
    <row r="10" customFormat="false" ht="15" hidden="false" customHeight="false" outlineLevel="0" collapsed="false">
      <c r="A10" s="0" t="s">
        <v>152</v>
      </c>
      <c r="B10" s="42" t="n">
        <v>9</v>
      </c>
      <c r="C10" s="41" t="s">
        <v>153</v>
      </c>
    </row>
    <row r="13" customFormat="false" ht="15" hidden="false" customHeight="false" outlineLevel="0" collapsed="false">
      <c r="A13" s="39" t="s">
        <v>154</v>
      </c>
    </row>
    <row r="14" customFormat="false" ht="15" hidden="false" customHeight="false" outlineLevel="0" collapsed="false">
      <c r="A14" s="43" t="s">
        <v>155</v>
      </c>
      <c r="C14" s="44" t="s">
        <v>55</v>
      </c>
      <c r="D14" s="44" t="s">
        <v>56</v>
      </c>
      <c r="E14" s="44" t="s">
        <v>57</v>
      </c>
      <c r="F14" s="44" t="s">
        <v>58</v>
      </c>
      <c r="G14" s="44" t="s">
        <v>59</v>
      </c>
      <c r="H14" s="44" t="s">
        <v>60</v>
      </c>
      <c r="I14" s="44" t="s">
        <v>61</v>
      </c>
      <c r="J14" s="44" t="s">
        <v>62</v>
      </c>
      <c r="K14" s="44" t="s">
        <v>63</v>
      </c>
      <c r="L14" s="44" t="s">
        <v>64</v>
      </c>
      <c r="M14" s="44" t="s">
        <v>65</v>
      </c>
      <c r="N14" s="44" t="s">
        <v>66</v>
      </c>
      <c r="O14" s="44" t="s">
        <v>67</v>
      </c>
      <c r="P14" s="44" t="s">
        <v>68</v>
      </c>
      <c r="Q14" s="44" t="s">
        <v>69</v>
      </c>
      <c r="R14" s="44" t="s">
        <v>70</v>
      </c>
      <c r="S14" s="44" t="s">
        <v>71</v>
      </c>
      <c r="T14" s="44" t="s">
        <v>72</v>
      </c>
      <c r="U14" s="44" t="s">
        <v>73</v>
      </c>
      <c r="V14" s="44" t="s">
        <v>74</v>
      </c>
      <c r="W14" s="44" t="s">
        <v>75</v>
      </c>
      <c r="X14" s="44" t="s">
        <v>76</v>
      </c>
      <c r="Y14" s="44" t="s">
        <v>77</v>
      </c>
      <c r="Z14" s="44" t="s">
        <v>78</v>
      </c>
      <c r="AA14" s="44" t="s">
        <v>79</v>
      </c>
      <c r="AB14" s="44" t="s">
        <v>80</v>
      </c>
      <c r="AC14" s="44" t="s">
        <v>81</v>
      </c>
      <c r="AD14" s="44" t="s">
        <v>82</v>
      </c>
      <c r="AE14" s="44" t="s">
        <v>83</v>
      </c>
      <c r="AF14" s="44" t="s">
        <v>84</v>
      </c>
      <c r="AG14" s="44" t="s">
        <v>85</v>
      </c>
      <c r="AH14" s="44" t="s">
        <v>86</v>
      </c>
      <c r="AI14" s="44" t="s">
        <v>87</v>
      </c>
      <c r="AJ14" s="44" t="s">
        <v>88</v>
      </c>
      <c r="AK14" s="44" t="s">
        <v>89</v>
      </c>
      <c r="AL14" s="44" t="s">
        <v>90</v>
      </c>
    </row>
    <row r="15" customFormat="false" ht="15" hidden="false" customHeight="false" outlineLevel="0" collapsed="false">
      <c r="A15" s="45" t="s">
        <v>156</v>
      </c>
      <c r="C15" s="46" t="n">
        <v>1</v>
      </c>
      <c r="D15" s="46" t="n">
        <v>2</v>
      </c>
      <c r="E15" s="46" t="n">
        <v>3</v>
      </c>
      <c r="F15" s="46" t="n">
        <v>4</v>
      </c>
      <c r="G15" s="46" t="n">
        <v>5</v>
      </c>
      <c r="H15" s="46" t="n">
        <v>6</v>
      </c>
      <c r="I15" s="46" t="n">
        <v>7</v>
      </c>
      <c r="J15" s="46" t="n">
        <v>8</v>
      </c>
      <c r="K15" s="46" t="n">
        <v>9</v>
      </c>
      <c r="L15" s="46" t="n">
        <v>10</v>
      </c>
      <c r="M15" s="46" t="n">
        <v>11</v>
      </c>
      <c r="N15" s="46" t="n">
        <v>12</v>
      </c>
      <c r="O15" s="46" t="n">
        <v>13</v>
      </c>
      <c r="P15" s="46" t="n">
        <v>14</v>
      </c>
      <c r="Q15" s="46" t="n">
        <v>15</v>
      </c>
      <c r="R15" s="46" t="n">
        <v>16</v>
      </c>
      <c r="S15" s="46" t="n">
        <v>17</v>
      </c>
      <c r="T15" s="46" t="n">
        <v>18</v>
      </c>
      <c r="U15" s="46" t="n">
        <v>19</v>
      </c>
      <c r="V15" s="46" t="n">
        <v>20</v>
      </c>
      <c r="W15" s="46" t="n">
        <v>21</v>
      </c>
      <c r="X15" s="46" t="n">
        <v>22</v>
      </c>
      <c r="Y15" s="46" t="n">
        <v>23</v>
      </c>
      <c r="Z15" s="46" t="n">
        <v>24</v>
      </c>
      <c r="AA15" s="46" t="n">
        <v>25</v>
      </c>
      <c r="AB15" s="46" t="n">
        <v>26</v>
      </c>
      <c r="AC15" s="46" t="n">
        <v>27</v>
      </c>
      <c r="AD15" s="46" t="n">
        <v>28</v>
      </c>
      <c r="AE15" s="46" t="n">
        <v>29</v>
      </c>
      <c r="AF15" s="46" t="n">
        <v>30</v>
      </c>
      <c r="AG15" s="46" t="n">
        <v>31</v>
      </c>
      <c r="AH15" s="46" t="n">
        <v>32</v>
      </c>
      <c r="AI15" s="46" t="n">
        <v>33</v>
      </c>
      <c r="AJ15" s="46" t="n">
        <v>34</v>
      </c>
      <c r="AK15" s="46" t="n">
        <v>35</v>
      </c>
      <c r="AL15" s="46" t="n">
        <v>36</v>
      </c>
    </row>
    <row r="16" customFormat="false" ht="15" hidden="false" customHeight="false" outlineLevel="0" collapsed="false">
      <c r="A16" s="0" t="s">
        <v>140</v>
      </c>
      <c r="C16" s="47" t="n">
        <f aca="false">$B$4</f>
        <v>8000</v>
      </c>
      <c r="D16" s="47" t="n">
        <f aca="false">$B$4</f>
        <v>8000</v>
      </c>
      <c r="E16" s="47" t="n">
        <f aca="false">$B$4</f>
        <v>8000</v>
      </c>
      <c r="F16" s="47" t="n">
        <f aca="false">$B$4</f>
        <v>8000</v>
      </c>
      <c r="G16" s="47" t="n">
        <f aca="false">$B$4</f>
        <v>8000</v>
      </c>
      <c r="H16" s="47" t="n">
        <f aca="false">$B$4</f>
        <v>8000</v>
      </c>
      <c r="I16" s="47" t="n">
        <f aca="false">$B$4</f>
        <v>8000</v>
      </c>
      <c r="J16" s="47" t="n">
        <f aca="false">$B$4</f>
        <v>8000</v>
      </c>
      <c r="K16" s="47" t="n">
        <f aca="false">$B$4</f>
        <v>8000</v>
      </c>
      <c r="L16" s="47" t="n">
        <f aca="false">$B$4</f>
        <v>8000</v>
      </c>
      <c r="M16" s="47" t="n">
        <f aca="false">$B$4</f>
        <v>8000</v>
      </c>
      <c r="N16" s="47" t="n">
        <f aca="false">$B$4</f>
        <v>8000</v>
      </c>
      <c r="O16" s="47" t="n">
        <f aca="false">$B$4</f>
        <v>8000</v>
      </c>
      <c r="P16" s="47" t="n">
        <f aca="false">$B$4</f>
        <v>8000</v>
      </c>
      <c r="Q16" s="47" t="n">
        <f aca="false">$B$4</f>
        <v>8000</v>
      </c>
      <c r="R16" s="47" t="n">
        <f aca="false">$B$4</f>
        <v>8000</v>
      </c>
      <c r="S16" s="47" t="n">
        <f aca="false">$B$4</f>
        <v>8000</v>
      </c>
      <c r="T16" s="47" t="n">
        <f aca="false">$B$4</f>
        <v>8000</v>
      </c>
      <c r="U16" s="47" t="n">
        <f aca="false">$B$4</f>
        <v>8000</v>
      </c>
      <c r="V16" s="47" t="n">
        <f aca="false">$B$4</f>
        <v>8000</v>
      </c>
      <c r="W16" s="47" t="n">
        <f aca="false">$B$4</f>
        <v>8000</v>
      </c>
      <c r="X16" s="47" t="n">
        <f aca="false">$B$4</f>
        <v>8000</v>
      </c>
      <c r="Y16" s="47" t="n">
        <f aca="false">$B$4</f>
        <v>8000</v>
      </c>
      <c r="Z16" s="47" t="n">
        <f aca="false">$B$4</f>
        <v>8000</v>
      </c>
      <c r="AA16" s="47" t="n">
        <f aca="false">$B$4</f>
        <v>8000</v>
      </c>
      <c r="AB16" s="47" t="n">
        <f aca="false">$B$4</f>
        <v>8000</v>
      </c>
      <c r="AC16" s="47" t="n">
        <f aca="false">$B$4</f>
        <v>8000</v>
      </c>
      <c r="AD16" s="47" t="n">
        <f aca="false">$B$4</f>
        <v>8000</v>
      </c>
      <c r="AE16" s="47" t="n">
        <f aca="false">$B$4</f>
        <v>8000</v>
      </c>
      <c r="AF16" s="47" t="n">
        <f aca="false">$B$4</f>
        <v>8000</v>
      </c>
      <c r="AG16" s="47" t="n">
        <f aca="false">$B$4</f>
        <v>8000</v>
      </c>
      <c r="AH16" s="47" t="n">
        <f aca="false">$B$4</f>
        <v>8000</v>
      </c>
      <c r="AI16" s="47" t="n">
        <f aca="false">$B$4</f>
        <v>8000</v>
      </c>
      <c r="AJ16" s="47" t="n">
        <f aca="false">$B$4</f>
        <v>8000</v>
      </c>
      <c r="AK16" s="47" t="n">
        <f aca="false">$B$4</f>
        <v>8000</v>
      </c>
      <c r="AL16" s="47" t="n">
        <f aca="false">$B$4</f>
        <v>8000</v>
      </c>
    </row>
    <row r="17" customFormat="false" ht="15" hidden="false" customHeight="false" outlineLevel="0" collapsed="false">
      <c r="A17" s="0" t="s">
        <v>157</v>
      </c>
      <c r="C17" s="47" t="n">
        <f aca="false">$B$5</f>
        <v>16500</v>
      </c>
      <c r="D17" s="47" t="n">
        <f aca="false">$B$5</f>
        <v>16500</v>
      </c>
      <c r="E17" s="47" t="n">
        <f aca="false">$B$5</f>
        <v>16500</v>
      </c>
      <c r="F17" s="47" t="n">
        <f aca="false">$B$5</f>
        <v>16500</v>
      </c>
      <c r="G17" s="47" t="n">
        <f aca="false">$B$5</f>
        <v>16500</v>
      </c>
      <c r="H17" s="47" t="n">
        <f aca="false">$B$5</f>
        <v>16500</v>
      </c>
      <c r="I17" s="47" t="n">
        <f aca="false">$B$5</f>
        <v>16500</v>
      </c>
      <c r="J17" s="47" t="n">
        <f aca="false">$B$5</f>
        <v>16500</v>
      </c>
      <c r="K17" s="47" t="n">
        <f aca="false">$B$5</f>
        <v>16500</v>
      </c>
      <c r="L17" s="47" t="n">
        <f aca="false">$B$5</f>
        <v>16500</v>
      </c>
      <c r="M17" s="47" t="n">
        <f aca="false">$B$5</f>
        <v>16500</v>
      </c>
      <c r="N17" s="47" t="n">
        <f aca="false">$B$5</f>
        <v>16500</v>
      </c>
      <c r="O17" s="47" t="n">
        <f aca="false">$B$5</f>
        <v>16500</v>
      </c>
      <c r="P17" s="47" t="n">
        <f aca="false">$B$5</f>
        <v>16500</v>
      </c>
      <c r="Q17" s="47" t="n">
        <f aca="false">$B$5</f>
        <v>16500</v>
      </c>
      <c r="R17" s="47" t="n">
        <f aca="false">$B$5</f>
        <v>16500</v>
      </c>
      <c r="S17" s="47" t="n">
        <f aca="false">$B$5</f>
        <v>16500</v>
      </c>
      <c r="T17" s="47" t="n">
        <f aca="false">$B$5</f>
        <v>16500</v>
      </c>
      <c r="U17" s="47" t="n">
        <f aca="false">$B$5</f>
        <v>16500</v>
      </c>
      <c r="V17" s="47" t="n">
        <f aca="false">$B$5</f>
        <v>16500</v>
      </c>
      <c r="W17" s="47" t="n">
        <f aca="false">$B$5</f>
        <v>16500</v>
      </c>
      <c r="X17" s="47" t="n">
        <f aca="false">$B$5</f>
        <v>16500</v>
      </c>
      <c r="Y17" s="47" t="n">
        <f aca="false">$B$5</f>
        <v>16500</v>
      </c>
      <c r="Z17" s="47" t="n">
        <f aca="false">$B$5</f>
        <v>16500</v>
      </c>
      <c r="AA17" s="47" t="n">
        <f aca="false">$B$5</f>
        <v>16500</v>
      </c>
      <c r="AB17" s="47" t="n">
        <f aca="false">$B$5</f>
        <v>16500</v>
      </c>
      <c r="AC17" s="47" t="n">
        <f aca="false">$B$5</f>
        <v>16500</v>
      </c>
      <c r="AD17" s="47" t="n">
        <f aca="false">$B$5</f>
        <v>16500</v>
      </c>
      <c r="AE17" s="47" t="n">
        <f aca="false">$B$5</f>
        <v>16500</v>
      </c>
      <c r="AF17" s="47" t="n">
        <f aca="false">$B$5</f>
        <v>16500</v>
      </c>
      <c r="AG17" s="47" t="n">
        <f aca="false">$B$5</f>
        <v>16500</v>
      </c>
      <c r="AH17" s="47" t="n">
        <f aca="false">$B$5</f>
        <v>16500</v>
      </c>
      <c r="AI17" s="47" t="n">
        <f aca="false">$B$5</f>
        <v>16500</v>
      </c>
      <c r="AJ17" s="47" t="n">
        <f aca="false">$B$5</f>
        <v>16500</v>
      </c>
      <c r="AK17" s="47" t="n">
        <f aca="false">$B$5</f>
        <v>16500</v>
      </c>
      <c r="AL17" s="47" t="n">
        <f aca="false">$B$5</f>
        <v>16500</v>
      </c>
    </row>
    <row r="18" customFormat="false" ht="15" hidden="false" customHeight="false" outlineLevel="0" collapsed="false">
      <c r="A18" s="48" t="s">
        <v>158</v>
      </c>
      <c r="C18" s="47" t="n">
        <f aca="false">IF(C15&gt;=$B$7,$B$6,0)</f>
        <v>0</v>
      </c>
      <c r="D18" s="47" t="n">
        <f aca="false">IF(D15&gt;=$B$7,$B$6,0)</f>
        <v>0</v>
      </c>
      <c r="E18" s="47" t="n">
        <f aca="false">IF(E15&gt;=$B$7,$B$6,0)</f>
        <v>0</v>
      </c>
      <c r="F18" s="47" t="n">
        <f aca="false">IF(F15&gt;=$B$7,$B$6,0)</f>
        <v>0</v>
      </c>
      <c r="G18" s="47" t="n">
        <f aca="false">IF(G15&gt;=$B$7,$B$6,0)</f>
        <v>0</v>
      </c>
      <c r="H18" s="47" t="n">
        <f aca="false">IF(H15&gt;=$B$7,$B$6,0)</f>
        <v>0</v>
      </c>
      <c r="I18" s="47" t="n">
        <f aca="false">IF(I15&gt;=$B$7,$B$6,0)</f>
        <v>0</v>
      </c>
      <c r="J18" s="47" t="n">
        <f aca="false">IF(J15&gt;=$B$7,$B$6,0)</f>
        <v>0</v>
      </c>
      <c r="K18" s="47" t="n">
        <f aca="false">IF(K15&gt;=$B$7,$B$6,0)</f>
        <v>7500</v>
      </c>
      <c r="L18" s="47" t="n">
        <f aca="false">IF(L15&gt;=$B$7,$B$6,0)</f>
        <v>7500</v>
      </c>
      <c r="M18" s="47" t="n">
        <f aca="false">IF(M15&gt;=$B$7,$B$6,0)</f>
        <v>7500</v>
      </c>
      <c r="N18" s="47" t="n">
        <f aca="false">IF(N15&gt;=$B$7,$B$6,0)</f>
        <v>7500</v>
      </c>
      <c r="O18" s="47" t="n">
        <f aca="false">IF(O15&gt;=$B$7,$B$6,0)</f>
        <v>7500</v>
      </c>
      <c r="P18" s="47" t="n">
        <f aca="false">IF(P15&gt;=$B$7,$B$6,0)</f>
        <v>7500</v>
      </c>
      <c r="Q18" s="47" t="n">
        <f aca="false">IF(Q15&gt;=$B$7,$B$6,0)</f>
        <v>7500</v>
      </c>
      <c r="R18" s="47" t="n">
        <f aca="false">IF(R15&gt;=$B$7,$B$6,0)</f>
        <v>7500</v>
      </c>
      <c r="S18" s="47" t="n">
        <f aca="false">IF(S15&gt;=$B$7,$B$6,0)</f>
        <v>7500</v>
      </c>
      <c r="T18" s="47" t="n">
        <f aca="false">IF(T15&gt;=$B$7,$B$6,0)</f>
        <v>7500</v>
      </c>
      <c r="U18" s="47" t="n">
        <f aca="false">IF(U15&gt;=$B$7,$B$6,0)</f>
        <v>7500</v>
      </c>
      <c r="V18" s="47" t="n">
        <f aca="false">IF(V15&gt;=$B$7,$B$6,0)</f>
        <v>7500</v>
      </c>
      <c r="W18" s="47" t="n">
        <f aca="false">IF(W15&gt;=$B$7,$B$6,0)</f>
        <v>7500</v>
      </c>
      <c r="X18" s="47" t="n">
        <f aca="false">IF(X15&gt;=$B$7,$B$6,0)</f>
        <v>7500</v>
      </c>
      <c r="Y18" s="47" t="n">
        <f aca="false">IF(Y15&gt;=$B$7,$B$6,0)</f>
        <v>7500</v>
      </c>
      <c r="Z18" s="47" t="n">
        <f aca="false">IF(Z15&gt;=$B$7,$B$6,0)</f>
        <v>7500</v>
      </c>
      <c r="AA18" s="47" t="n">
        <f aca="false">IF(AA15&gt;=$B$7,$B$6,0)</f>
        <v>7500</v>
      </c>
      <c r="AB18" s="47" t="n">
        <f aca="false">IF(AB15&gt;=$B$7,$B$6,0)</f>
        <v>7500</v>
      </c>
      <c r="AC18" s="47" t="n">
        <f aca="false">IF(AC15&gt;=$B$7,$B$6,0)</f>
        <v>7500</v>
      </c>
      <c r="AD18" s="47" t="n">
        <f aca="false">IF(AD15&gt;=$B$7,$B$6,0)</f>
        <v>7500</v>
      </c>
      <c r="AE18" s="47" t="n">
        <f aca="false">IF(AE15&gt;=$B$7,$B$6,0)</f>
        <v>7500</v>
      </c>
      <c r="AF18" s="47" t="n">
        <f aca="false">IF(AF15&gt;=$B$7,$B$6,0)</f>
        <v>7500</v>
      </c>
      <c r="AG18" s="47" t="n">
        <f aca="false">IF(AG15&gt;=$B$7,$B$6,0)</f>
        <v>7500</v>
      </c>
      <c r="AH18" s="47" t="n">
        <f aca="false">IF(AH15&gt;=$B$7,$B$6,0)</f>
        <v>7500</v>
      </c>
      <c r="AI18" s="47" t="n">
        <f aca="false">IF(AI15&gt;=$B$7,$B$6,0)</f>
        <v>7500</v>
      </c>
      <c r="AJ18" s="47" t="n">
        <f aca="false">IF(AJ15&gt;=$B$7,$B$6,0)</f>
        <v>7500</v>
      </c>
      <c r="AK18" s="47" t="n">
        <f aca="false">IF(AK15&gt;=$B$7,$B$6,0)</f>
        <v>7500</v>
      </c>
      <c r="AL18" s="47" t="n">
        <f aca="false">IF(AL15&gt;=$B$7,$B$6,0)</f>
        <v>7500</v>
      </c>
    </row>
    <row r="19" customFormat="false" ht="15" hidden="false" customHeight="false" outlineLevel="0" collapsed="false">
      <c r="A19" s="48" t="s">
        <v>159</v>
      </c>
      <c r="C19" s="47" t="n">
        <f aca="false">IF(C15&gt;=$B$10,(INT((C15-$B$10)/$B$9)+1)*$B$8,0)</f>
        <v>0</v>
      </c>
      <c r="D19" s="47" t="n">
        <f aca="false">IF(D15&gt;=$B$10,(INT((D15-$B$10)/$B$9)+1)*$B$8,0)</f>
        <v>0</v>
      </c>
      <c r="E19" s="47" t="n">
        <f aca="false">IF(E15&gt;=$B$10,(INT((E15-$B$10)/$B$9)+1)*$B$8,0)</f>
        <v>0</v>
      </c>
      <c r="F19" s="47" t="n">
        <f aca="false">IF(F15&gt;=$B$10,(INT((F15-$B$10)/$B$9)+1)*$B$8,0)</f>
        <v>0</v>
      </c>
      <c r="G19" s="47" t="n">
        <f aca="false">IF(G15&gt;=$B$10,(INT((G15-$B$10)/$B$9)+1)*$B$8,0)</f>
        <v>0</v>
      </c>
      <c r="H19" s="47" t="n">
        <f aca="false">IF(H15&gt;=$B$10,(INT((H15-$B$10)/$B$9)+1)*$B$8,0)</f>
        <v>0</v>
      </c>
      <c r="I19" s="47" t="n">
        <f aca="false">IF(I15&gt;=$B$10,(INT((I15-$B$10)/$B$9)+1)*$B$8,0)</f>
        <v>0</v>
      </c>
      <c r="J19" s="47" t="n">
        <f aca="false">IF(J15&gt;=$B$10,(INT((J15-$B$10)/$B$9)+1)*$B$8,0)</f>
        <v>0</v>
      </c>
      <c r="K19" s="47" t="n">
        <f aca="false">IF(K15&gt;=$B$10,(INT((K15-$B$10)/$B$9)+1)*$B$8,0)</f>
        <v>2000</v>
      </c>
      <c r="L19" s="47" t="n">
        <f aca="false">IF(L15&gt;=$B$10,(INT((L15-$B$10)/$B$9)+1)*$B$8,0)</f>
        <v>2000</v>
      </c>
      <c r="M19" s="47" t="n">
        <f aca="false">IF(M15&gt;=$B$10,(INT((M15-$B$10)/$B$9)+1)*$B$8,0)</f>
        <v>2000</v>
      </c>
      <c r="N19" s="47" t="n">
        <f aca="false">IF(N15&gt;=$B$10,(INT((N15-$B$10)/$B$9)+1)*$B$8,0)</f>
        <v>4000</v>
      </c>
      <c r="O19" s="47" t="n">
        <f aca="false">IF(O15&gt;=$B$10,(INT((O15-$B$10)/$B$9)+1)*$B$8,0)</f>
        <v>4000</v>
      </c>
      <c r="P19" s="47" t="n">
        <f aca="false">IF(P15&gt;=$B$10,(INT((P15-$B$10)/$B$9)+1)*$B$8,0)</f>
        <v>4000</v>
      </c>
      <c r="Q19" s="47" t="n">
        <f aca="false">IF(Q15&gt;=$B$10,(INT((Q15-$B$10)/$B$9)+1)*$B$8,0)</f>
        <v>6000</v>
      </c>
      <c r="R19" s="47" t="n">
        <f aca="false">IF(R15&gt;=$B$10,(INT((R15-$B$10)/$B$9)+1)*$B$8,0)</f>
        <v>6000</v>
      </c>
      <c r="S19" s="47" t="n">
        <f aca="false">IF(S15&gt;=$B$10,(INT((S15-$B$10)/$B$9)+1)*$B$8,0)</f>
        <v>6000</v>
      </c>
      <c r="T19" s="47" t="n">
        <f aca="false">IF(T15&gt;=$B$10,(INT((T15-$B$10)/$B$9)+1)*$B$8,0)</f>
        <v>8000</v>
      </c>
      <c r="U19" s="47" t="n">
        <f aca="false">IF(U15&gt;=$B$10,(INT((U15-$B$10)/$B$9)+1)*$B$8,0)</f>
        <v>8000</v>
      </c>
      <c r="V19" s="47" t="n">
        <f aca="false">IF(V15&gt;=$B$10,(INT((V15-$B$10)/$B$9)+1)*$B$8,0)</f>
        <v>8000</v>
      </c>
      <c r="W19" s="47" t="n">
        <f aca="false">IF(W15&gt;=$B$10,(INT((W15-$B$10)/$B$9)+1)*$B$8,0)</f>
        <v>10000</v>
      </c>
      <c r="X19" s="47" t="n">
        <f aca="false">IF(X15&gt;=$B$10,(INT((X15-$B$10)/$B$9)+1)*$B$8,0)</f>
        <v>10000</v>
      </c>
      <c r="Y19" s="47" t="n">
        <f aca="false">IF(Y15&gt;=$B$10,(INT((Y15-$B$10)/$B$9)+1)*$B$8,0)</f>
        <v>10000</v>
      </c>
      <c r="Z19" s="47" t="n">
        <f aca="false">IF(Z15&gt;=$B$10,(INT((Z15-$B$10)/$B$9)+1)*$B$8,0)</f>
        <v>12000</v>
      </c>
      <c r="AA19" s="47" t="n">
        <f aca="false">IF(AA15&gt;=$B$10,(INT((AA15-$B$10)/$B$9)+1)*$B$8,0)</f>
        <v>12000</v>
      </c>
      <c r="AB19" s="47" t="n">
        <f aca="false">IF(AB15&gt;=$B$10,(INT((AB15-$B$10)/$B$9)+1)*$B$8,0)</f>
        <v>12000</v>
      </c>
      <c r="AC19" s="47" t="n">
        <f aca="false">IF(AC15&gt;=$B$10,(INT((AC15-$B$10)/$B$9)+1)*$B$8,0)</f>
        <v>14000</v>
      </c>
      <c r="AD19" s="47" t="n">
        <f aca="false">IF(AD15&gt;=$B$10,(INT((AD15-$B$10)/$B$9)+1)*$B$8,0)</f>
        <v>14000</v>
      </c>
      <c r="AE19" s="47" t="n">
        <f aca="false">IF(AE15&gt;=$B$10,(INT((AE15-$B$10)/$B$9)+1)*$B$8,0)</f>
        <v>14000</v>
      </c>
      <c r="AF19" s="47" t="n">
        <f aca="false">IF(AF15&gt;=$B$10,(INT((AF15-$B$10)/$B$9)+1)*$B$8,0)</f>
        <v>16000</v>
      </c>
      <c r="AG19" s="47" t="n">
        <f aca="false">IF(AG15&gt;=$B$10,(INT((AG15-$B$10)/$B$9)+1)*$B$8,0)</f>
        <v>16000</v>
      </c>
      <c r="AH19" s="47" t="n">
        <f aca="false">IF(AH15&gt;=$B$10,(INT((AH15-$B$10)/$B$9)+1)*$B$8,0)</f>
        <v>16000</v>
      </c>
      <c r="AI19" s="47" t="n">
        <f aca="false">IF(AI15&gt;=$B$10,(INT((AI15-$B$10)/$B$9)+1)*$B$8,0)</f>
        <v>18000</v>
      </c>
      <c r="AJ19" s="47" t="n">
        <f aca="false">IF(AJ15&gt;=$B$10,(INT((AJ15-$B$10)/$B$9)+1)*$B$8,0)</f>
        <v>18000</v>
      </c>
      <c r="AK19" s="47" t="n">
        <f aca="false">IF(AK15&gt;=$B$10,(INT((AK15-$B$10)/$B$9)+1)*$B$8,0)</f>
        <v>18000</v>
      </c>
      <c r="AL19" s="47" t="n">
        <f aca="false">IF(AL15&gt;=$B$10,(INT((AL15-$B$10)/$B$9)+1)*$B$8,0)</f>
        <v>20000</v>
      </c>
    </row>
    <row r="22" customFormat="false" ht="15" hidden="false" customHeight="false" outlineLevel="0" collapsed="false">
      <c r="A22" s="49" t="s">
        <v>160</v>
      </c>
      <c r="C22" s="50" t="n">
        <f aca="false">SUM(C16:C19)</f>
        <v>24500</v>
      </c>
      <c r="D22" s="50" t="n">
        <f aca="false">SUM(D16:D19)</f>
        <v>24500</v>
      </c>
      <c r="E22" s="50" t="n">
        <f aca="false">SUM(E16:E19)</f>
        <v>24500</v>
      </c>
      <c r="F22" s="50" t="n">
        <f aca="false">SUM(F16:F19)</f>
        <v>24500</v>
      </c>
      <c r="G22" s="50" t="n">
        <f aca="false">SUM(G16:G19)</f>
        <v>24500</v>
      </c>
      <c r="H22" s="50" t="n">
        <f aca="false">SUM(H16:H19)</f>
        <v>24500</v>
      </c>
      <c r="I22" s="50" t="n">
        <f aca="false">SUM(I16:I19)</f>
        <v>24500</v>
      </c>
      <c r="J22" s="50" t="n">
        <f aca="false">SUM(J16:J19)</f>
        <v>24500</v>
      </c>
      <c r="K22" s="50" t="n">
        <f aca="false">SUM(K16:K19)</f>
        <v>34000</v>
      </c>
      <c r="L22" s="50" t="n">
        <f aca="false">SUM(L16:L19)</f>
        <v>34000</v>
      </c>
      <c r="M22" s="50" t="n">
        <f aca="false">SUM(M16:M19)</f>
        <v>34000</v>
      </c>
      <c r="N22" s="50" t="n">
        <f aca="false">SUM(N16:N19)</f>
        <v>36000</v>
      </c>
      <c r="O22" s="50" t="n">
        <f aca="false">SUM(O16:O19)</f>
        <v>36000</v>
      </c>
      <c r="P22" s="50" t="n">
        <f aca="false">SUM(P16:P19)</f>
        <v>36000</v>
      </c>
      <c r="Q22" s="50" t="n">
        <f aca="false">SUM(Q16:Q19)</f>
        <v>38000</v>
      </c>
      <c r="R22" s="50" t="n">
        <f aca="false">SUM(R16:R19)</f>
        <v>38000</v>
      </c>
      <c r="S22" s="50" t="n">
        <f aca="false">SUM(S16:S19)</f>
        <v>38000</v>
      </c>
      <c r="T22" s="50" t="n">
        <f aca="false">SUM(T16:T19)</f>
        <v>40000</v>
      </c>
      <c r="U22" s="50" t="n">
        <f aca="false">SUM(U16:U19)</f>
        <v>40000</v>
      </c>
      <c r="V22" s="50" t="n">
        <f aca="false">SUM(V16:V19)</f>
        <v>40000</v>
      </c>
      <c r="W22" s="50" t="n">
        <f aca="false">SUM(W16:W19)</f>
        <v>42000</v>
      </c>
      <c r="X22" s="50" t="n">
        <f aca="false">SUM(X16:X19)</f>
        <v>42000</v>
      </c>
      <c r="Y22" s="50" t="n">
        <f aca="false">SUM(Y16:Y19)</f>
        <v>42000</v>
      </c>
      <c r="Z22" s="50" t="n">
        <f aca="false">SUM(Z16:Z19)</f>
        <v>44000</v>
      </c>
      <c r="AA22" s="50" t="n">
        <f aca="false">SUM(AA16:AA19)</f>
        <v>44000</v>
      </c>
      <c r="AB22" s="50" t="n">
        <f aca="false">SUM(AB16:AB19)</f>
        <v>44000</v>
      </c>
      <c r="AC22" s="50" t="n">
        <f aca="false">SUM(AC16:AC19)</f>
        <v>46000</v>
      </c>
      <c r="AD22" s="50" t="n">
        <f aca="false">SUM(AD16:AD19)</f>
        <v>46000</v>
      </c>
      <c r="AE22" s="50" t="n">
        <f aca="false">SUM(AE16:AE19)</f>
        <v>46000</v>
      </c>
      <c r="AF22" s="50" t="n">
        <f aca="false">SUM(AF16:AF19)</f>
        <v>48000</v>
      </c>
      <c r="AG22" s="50" t="n">
        <f aca="false">SUM(AG16:AG19)</f>
        <v>48000</v>
      </c>
      <c r="AH22" s="50" t="n">
        <f aca="false">SUM(AH16:AH19)</f>
        <v>48000</v>
      </c>
      <c r="AI22" s="50" t="n">
        <f aca="false">SUM(AI16:AI19)</f>
        <v>50000</v>
      </c>
      <c r="AJ22" s="50" t="n">
        <f aca="false">SUM(AJ16:AJ19)</f>
        <v>50000</v>
      </c>
      <c r="AK22" s="50" t="n">
        <f aca="false">SUM(AK16:AK19)</f>
        <v>50000</v>
      </c>
      <c r="AL22" s="50" t="n">
        <f aca="false">SUM(AL16:AL19)</f>
        <v>52000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7.35" hidden="false" customHeight="false" outlineLevel="0" collapsed="false">
      <c r="A1" s="38" t="s">
        <v>161</v>
      </c>
    </row>
    <row r="3" customFormat="false" ht="15" hidden="false" customHeight="false" outlineLevel="0" collapsed="false">
      <c r="A3" s="39" t="s">
        <v>139</v>
      </c>
    </row>
    <row r="4" customFormat="false" ht="15" hidden="false" customHeight="false" outlineLevel="0" collapsed="false">
      <c r="A4" s="0" t="s">
        <v>162</v>
      </c>
      <c r="B4" s="40" t="n">
        <v>150</v>
      </c>
      <c r="C4" s="41" t="s">
        <v>163</v>
      </c>
    </row>
    <row r="5" customFormat="false" ht="15" hidden="false" customHeight="false" outlineLevel="0" collapsed="false">
      <c r="A5" s="0" t="s">
        <v>164</v>
      </c>
      <c r="B5" s="40" t="n">
        <v>600</v>
      </c>
      <c r="C5" s="41" t="s">
        <v>165</v>
      </c>
    </row>
    <row r="6" customFormat="false" ht="15" hidden="false" customHeight="false" outlineLevel="0" collapsed="false">
      <c r="A6" s="0" t="s">
        <v>166</v>
      </c>
      <c r="B6" s="40" t="n">
        <v>600</v>
      </c>
      <c r="C6" s="41" t="s">
        <v>165</v>
      </c>
    </row>
    <row r="7" customFormat="false" ht="15" hidden="false" customHeight="false" outlineLevel="0" collapsed="false">
      <c r="A7" s="0" t="s">
        <v>167</v>
      </c>
      <c r="B7" s="40" t="n">
        <v>600</v>
      </c>
      <c r="C7" s="41" t="s">
        <v>165</v>
      </c>
    </row>
    <row r="13" customFormat="false" ht="15" hidden="false" customHeight="false" outlineLevel="0" collapsed="false">
      <c r="A13" s="39" t="s">
        <v>154</v>
      </c>
    </row>
    <row r="14" customFormat="false" ht="15" hidden="false" customHeight="false" outlineLevel="0" collapsed="false">
      <c r="A14" s="43" t="s">
        <v>155</v>
      </c>
      <c r="C14" s="44" t="s">
        <v>55</v>
      </c>
      <c r="D14" s="44" t="s">
        <v>56</v>
      </c>
      <c r="E14" s="44" t="s">
        <v>57</v>
      </c>
      <c r="F14" s="44" t="s">
        <v>58</v>
      </c>
      <c r="G14" s="44" t="s">
        <v>59</v>
      </c>
      <c r="H14" s="44" t="s">
        <v>60</v>
      </c>
      <c r="I14" s="44" t="s">
        <v>61</v>
      </c>
      <c r="J14" s="44" t="s">
        <v>62</v>
      </c>
      <c r="K14" s="44" t="s">
        <v>63</v>
      </c>
      <c r="L14" s="44" t="s">
        <v>64</v>
      </c>
      <c r="M14" s="44" t="s">
        <v>65</v>
      </c>
      <c r="N14" s="44" t="s">
        <v>66</v>
      </c>
      <c r="O14" s="44" t="s">
        <v>67</v>
      </c>
      <c r="P14" s="44" t="s">
        <v>68</v>
      </c>
      <c r="Q14" s="44" t="s">
        <v>69</v>
      </c>
      <c r="R14" s="44" t="s">
        <v>70</v>
      </c>
      <c r="S14" s="44" t="s">
        <v>71</v>
      </c>
      <c r="T14" s="44" t="s">
        <v>72</v>
      </c>
      <c r="U14" s="44" t="s">
        <v>73</v>
      </c>
      <c r="V14" s="44" t="s">
        <v>74</v>
      </c>
      <c r="W14" s="44" t="s">
        <v>75</v>
      </c>
      <c r="X14" s="44" t="s">
        <v>76</v>
      </c>
      <c r="Y14" s="44" t="s">
        <v>77</v>
      </c>
      <c r="Z14" s="44" t="s">
        <v>78</v>
      </c>
      <c r="AA14" s="44" t="s">
        <v>79</v>
      </c>
      <c r="AB14" s="44" t="s">
        <v>80</v>
      </c>
      <c r="AC14" s="44" t="s">
        <v>81</v>
      </c>
      <c r="AD14" s="44" t="s">
        <v>82</v>
      </c>
      <c r="AE14" s="44" t="s">
        <v>83</v>
      </c>
      <c r="AF14" s="44" t="s">
        <v>84</v>
      </c>
      <c r="AG14" s="44" t="s">
        <v>85</v>
      </c>
      <c r="AH14" s="44" t="s">
        <v>86</v>
      </c>
      <c r="AI14" s="44" t="s">
        <v>87</v>
      </c>
      <c r="AJ14" s="44" t="s">
        <v>88</v>
      </c>
      <c r="AK14" s="44" t="s">
        <v>89</v>
      </c>
      <c r="AL14" s="44" t="s">
        <v>90</v>
      </c>
    </row>
    <row r="15" customFormat="false" ht="15" hidden="false" customHeight="false" outlineLevel="0" collapsed="false">
      <c r="A15" s="45" t="s">
        <v>156</v>
      </c>
      <c r="C15" s="46" t="n">
        <v>1</v>
      </c>
      <c r="D15" s="46" t="n">
        <v>2</v>
      </c>
      <c r="E15" s="46" t="n">
        <v>3</v>
      </c>
      <c r="F15" s="46" t="n">
        <v>4</v>
      </c>
      <c r="G15" s="46" t="n">
        <v>5</v>
      </c>
      <c r="H15" s="46" t="n">
        <v>6</v>
      </c>
      <c r="I15" s="46" t="n">
        <v>7</v>
      </c>
      <c r="J15" s="46" t="n">
        <v>8</v>
      </c>
      <c r="K15" s="46" t="n">
        <v>9</v>
      </c>
      <c r="L15" s="46" t="n">
        <v>10</v>
      </c>
      <c r="M15" s="46" t="n">
        <v>11</v>
      </c>
      <c r="N15" s="46" t="n">
        <v>12</v>
      </c>
      <c r="O15" s="46" t="n">
        <v>13</v>
      </c>
      <c r="P15" s="46" t="n">
        <v>14</v>
      </c>
      <c r="Q15" s="46" t="n">
        <v>15</v>
      </c>
      <c r="R15" s="46" t="n">
        <v>16</v>
      </c>
      <c r="S15" s="46" t="n">
        <v>17</v>
      </c>
      <c r="T15" s="46" t="n">
        <v>18</v>
      </c>
      <c r="U15" s="46" t="n">
        <v>19</v>
      </c>
      <c r="V15" s="46" t="n">
        <v>20</v>
      </c>
      <c r="W15" s="46" t="n">
        <v>21</v>
      </c>
      <c r="X15" s="46" t="n">
        <v>22</v>
      </c>
      <c r="Y15" s="46" t="n">
        <v>23</v>
      </c>
      <c r="Z15" s="46" t="n">
        <v>24</v>
      </c>
      <c r="AA15" s="46" t="n">
        <v>25</v>
      </c>
      <c r="AB15" s="46" t="n">
        <v>26</v>
      </c>
      <c r="AC15" s="46" t="n">
        <v>27</v>
      </c>
      <c r="AD15" s="46" t="n">
        <v>28</v>
      </c>
      <c r="AE15" s="46" t="n">
        <v>29</v>
      </c>
      <c r="AF15" s="46" t="n">
        <v>30</v>
      </c>
      <c r="AG15" s="46" t="n">
        <v>31</v>
      </c>
      <c r="AH15" s="46" t="n">
        <v>32</v>
      </c>
      <c r="AI15" s="46" t="n">
        <v>33</v>
      </c>
      <c r="AJ15" s="46" t="n">
        <v>34</v>
      </c>
      <c r="AK15" s="46" t="n">
        <v>35</v>
      </c>
      <c r="AL15" s="46" t="n">
        <v>36</v>
      </c>
    </row>
    <row r="16" customFormat="false" ht="15" hidden="false" customHeight="false" outlineLevel="0" collapsed="false">
      <c r="A16" s="0" t="s">
        <v>162</v>
      </c>
      <c r="C16" s="47" t="n">
        <f aca="false">$B$4</f>
        <v>150</v>
      </c>
      <c r="D16" s="47" t="n">
        <f aca="false">$B$4</f>
        <v>150</v>
      </c>
      <c r="E16" s="47" t="n">
        <f aca="false">$B$4</f>
        <v>150</v>
      </c>
      <c r="F16" s="47" t="n">
        <f aca="false">$B$4</f>
        <v>150</v>
      </c>
      <c r="G16" s="47" t="n">
        <f aca="false">$B$4</f>
        <v>150</v>
      </c>
      <c r="H16" s="47" t="n">
        <f aca="false">$B$4</f>
        <v>150</v>
      </c>
      <c r="I16" s="47" t="n">
        <f aca="false">$B$4</f>
        <v>150</v>
      </c>
      <c r="J16" s="47" t="n">
        <f aca="false">$B$4</f>
        <v>150</v>
      </c>
      <c r="K16" s="47" t="n">
        <f aca="false">$B$4</f>
        <v>150</v>
      </c>
      <c r="L16" s="47" t="n">
        <f aca="false">$B$4</f>
        <v>150</v>
      </c>
      <c r="M16" s="47" t="n">
        <f aca="false">$B$4</f>
        <v>150</v>
      </c>
      <c r="N16" s="47" t="n">
        <f aca="false">$B$4</f>
        <v>150</v>
      </c>
      <c r="O16" s="47" t="n">
        <f aca="false">$B$4</f>
        <v>150</v>
      </c>
      <c r="P16" s="47" t="n">
        <f aca="false">$B$4</f>
        <v>150</v>
      </c>
      <c r="Q16" s="47" t="n">
        <f aca="false">$B$4</f>
        <v>150</v>
      </c>
      <c r="R16" s="47" t="n">
        <f aca="false">$B$4</f>
        <v>150</v>
      </c>
      <c r="S16" s="47" t="n">
        <f aca="false">$B$4</f>
        <v>150</v>
      </c>
      <c r="T16" s="47" t="n">
        <f aca="false">$B$4</f>
        <v>150</v>
      </c>
      <c r="U16" s="47" t="n">
        <f aca="false">$B$4</f>
        <v>150</v>
      </c>
      <c r="V16" s="47" t="n">
        <f aca="false">$B$4</f>
        <v>150</v>
      </c>
      <c r="W16" s="47" t="n">
        <f aca="false">$B$4</f>
        <v>150</v>
      </c>
      <c r="X16" s="47" t="n">
        <f aca="false">$B$4</f>
        <v>150</v>
      </c>
      <c r="Y16" s="47" t="n">
        <f aca="false">$B$4</f>
        <v>150</v>
      </c>
      <c r="Z16" s="47" t="n">
        <f aca="false">$B$4</f>
        <v>150</v>
      </c>
      <c r="AA16" s="47" t="n">
        <f aca="false">$B$4</f>
        <v>150</v>
      </c>
      <c r="AB16" s="47" t="n">
        <f aca="false">$B$4</f>
        <v>150</v>
      </c>
      <c r="AC16" s="47" t="n">
        <f aca="false">$B$4</f>
        <v>150</v>
      </c>
      <c r="AD16" s="47" t="n">
        <f aca="false">$B$4</f>
        <v>150</v>
      </c>
      <c r="AE16" s="47" t="n">
        <f aca="false">$B$4</f>
        <v>150</v>
      </c>
      <c r="AF16" s="47" t="n">
        <f aca="false">$B$4</f>
        <v>150</v>
      </c>
      <c r="AG16" s="47" t="n">
        <f aca="false">$B$4</f>
        <v>150</v>
      </c>
      <c r="AH16" s="47" t="n">
        <f aca="false">$B$4</f>
        <v>150</v>
      </c>
      <c r="AI16" s="47" t="n">
        <f aca="false">$B$4</f>
        <v>150</v>
      </c>
      <c r="AJ16" s="47" t="n">
        <f aca="false">$B$4</f>
        <v>150</v>
      </c>
      <c r="AK16" s="47" t="n">
        <f aca="false">$B$4</f>
        <v>150</v>
      </c>
      <c r="AL16" s="47" t="n">
        <f aca="false">$B$4</f>
        <v>150</v>
      </c>
    </row>
    <row r="17" customFormat="false" ht="15" hidden="false" customHeight="false" outlineLevel="0" collapsed="false">
      <c r="A17" s="0" t="s">
        <v>164</v>
      </c>
      <c r="C17" s="47" t="n">
        <f aca="false">$B$5</f>
        <v>600</v>
      </c>
      <c r="D17" s="47" t="n">
        <f aca="false">$B$5</f>
        <v>600</v>
      </c>
      <c r="E17" s="47" t="n">
        <f aca="false">$B$5</f>
        <v>600</v>
      </c>
      <c r="F17" s="47" t="n">
        <f aca="false">$B$5</f>
        <v>600</v>
      </c>
      <c r="G17" s="47" t="n">
        <f aca="false">$B$5</f>
        <v>600</v>
      </c>
      <c r="H17" s="47" t="n">
        <f aca="false">$B$5</f>
        <v>600</v>
      </c>
      <c r="I17" s="47" t="n">
        <f aca="false">$B$5</f>
        <v>600</v>
      </c>
      <c r="J17" s="47" t="n">
        <f aca="false">$B$5</f>
        <v>600</v>
      </c>
      <c r="K17" s="47" t="n">
        <f aca="false">$B$5</f>
        <v>600</v>
      </c>
      <c r="L17" s="47" t="n">
        <f aca="false">$B$5</f>
        <v>600</v>
      </c>
      <c r="M17" s="47" t="n">
        <f aca="false">$B$5</f>
        <v>600</v>
      </c>
      <c r="N17" s="47" t="n">
        <f aca="false">$B$5</f>
        <v>600</v>
      </c>
      <c r="O17" s="47" t="n">
        <f aca="false">$B$5</f>
        <v>600</v>
      </c>
      <c r="P17" s="47" t="n">
        <f aca="false">$B$5</f>
        <v>600</v>
      </c>
      <c r="Q17" s="47" t="n">
        <f aca="false">$B$5</f>
        <v>600</v>
      </c>
      <c r="R17" s="47" t="n">
        <f aca="false">$B$5</f>
        <v>600</v>
      </c>
      <c r="S17" s="47" t="n">
        <f aca="false">$B$5</f>
        <v>600</v>
      </c>
      <c r="T17" s="47" t="n">
        <f aca="false">$B$5</f>
        <v>600</v>
      </c>
      <c r="U17" s="47" t="n">
        <f aca="false">$B$5</f>
        <v>600</v>
      </c>
      <c r="V17" s="47" t="n">
        <f aca="false">$B$5</f>
        <v>600</v>
      </c>
      <c r="W17" s="47" t="n">
        <f aca="false">$B$5</f>
        <v>600</v>
      </c>
      <c r="X17" s="47" t="n">
        <f aca="false">$B$5</f>
        <v>600</v>
      </c>
      <c r="Y17" s="47" t="n">
        <f aca="false">$B$5</f>
        <v>600</v>
      </c>
      <c r="Z17" s="47" t="n">
        <f aca="false">$B$5</f>
        <v>600</v>
      </c>
      <c r="AA17" s="47" t="n">
        <f aca="false">$B$5</f>
        <v>600</v>
      </c>
      <c r="AB17" s="47" t="n">
        <f aca="false">$B$5</f>
        <v>600</v>
      </c>
      <c r="AC17" s="47" t="n">
        <f aca="false">$B$5</f>
        <v>600</v>
      </c>
      <c r="AD17" s="47" t="n">
        <f aca="false">$B$5</f>
        <v>600</v>
      </c>
      <c r="AE17" s="47" t="n">
        <f aca="false">$B$5</f>
        <v>600</v>
      </c>
      <c r="AF17" s="47" t="n">
        <f aca="false">$B$5</f>
        <v>600</v>
      </c>
      <c r="AG17" s="47" t="n">
        <f aca="false">$B$5</f>
        <v>600</v>
      </c>
      <c r="AH17" s="47" t="n">
        <f aca="false">$B$5</f>
        <v>600</v>
      </c>
      <c r="AI17" s="47" t="n">
        <f aca="false">$B$5</f>
        <v>600</v>
      </c>
      <c r="AJ17" s="47" t="n">
        <f aca="false">$B$5</f>
        <v>600</v>
      </c>
      <c r="AK17" s="47" t="n">
        <f aca="false">$B$5</f>
        <v>600</v>
      </c>
      <c r="AL17" s="47" t="n">
        <f aca="false">$B$5</f>
        <v>600</v>
      </c>
    </row>
    <row r="18" customFormat="false" ht="15" hidden="false" customHeight="false" outlineLevel="0" collapsed="false">
      <c r="A18" s="0" t="s">
        <v>166</v>
      </c>
      <c r="C18" s="47" t="n">
        <f aca="false">$B$6</f>
        <v>600</v>
      </c>
      <c r="D18" s="47" t="n">
        <f aca="false">$B$6</f>
        <v>600</v>
      </c>
      <c r="E18" s="47" t="n">
        <f aca="false">$B$6</f>
        <v>600</v>
      </c>
      <c r="F18" s="47" t="n">
        <f aca="false">$B$6</f>
        <v>600</v>
      </c>
      <c r="G18" s="47" t="n">
        <f aca="false">$B$6</f>
        <v>600</v>
      </c>
      <c r="H18" s="47" t="n">
        <f aca="false">$B$6</f>
        <v>600</v>
      </c>
      <c r="I18" s="47" t="n">
        <f aca="false">$B$6</f>
        <v>600</v>
      </c>
      <c r="J18" s="47" t="n">
        <f aca="false">$B$6</f>
        <v>600</v>
      </c>
      <c r="K18" s="47" t="n">
        <f aca="false">$B$6</f>
        <v>600</v>
      </c>
      <c r="L18" s="47" t="n">
        <f aca="false">$B$6</f>
        <v>600</v>
      </c>
      <c r="M18" s="47" t="n">
        <f aca="false">$B$6</f>
        <v>600</v>
      </c>
      <c r="N18" s="47" t="n">
        <f aca="false">$B$6</f>
        <v>600</v>
      </c>
      <c r="O18" s="47" t="n">
        <f aca="false">$B$6</f>
        <v>600</v>
      </c>
      <c r="P18" s="47" t="n">
        <f aca="false">$B$6</f>
        <v>600</v>
      </c>
      <c r="Q18" s="47" t="n">
        <f aca="false">$B$6</f>
        <v>600</v>
      </c>
      <c r="R18" s="47" t="n">
        <f aca="false">$B$6</f>
        <v>600</v>
      </c>
      <c r="S18" s="47" t="n">
        <f aca="false">$B$6</f>
        <v>600</v>
      </c>
      <c r="T18" s="47" t="n">
        <f aca="false">$B$6</f>
        <v>600</v>
      </c>
      <c r="U18" s="47" t="n">
        <f aca="false">$B$6</f>
        <v>600</v>
      </c>
      <c r="V18" s="47" t="n">
        <f aca="false">$B$6</f>
        <v>600</v>
      </c>
      <c r="W18" s="47" t="n">
        <f aca="false">$B$6</f>
        <v>600</v>
      </c>
      <c r="X18" s="47" t="n">
        <f aca="false">$B$6</f>
        <v>600</v>
      </c>
      <c r="Y18" s="47" t="n">
        <f aca="false">$B$6</f>
        <v>600</v>
      </c>
      <c r="Z18" s="47" t="n">
        <f aca="false">$B$6</f>
        <v>600</v>
      </c>
      <c r="AA18" s="47" t="n">
        <f aca="false">$B$6</f>
        <v>600</v>
      </c>
      <c r="AB18" s="47" t="n">
        <f aca="false">$B$6</f>
        <v>600</v>
      </c>
      <c r="AC18" s="47" t="n">
        <f aca="false">$B$6</f>
        <v>600</v>
      </c>
      <c r="AD18" s="47" t="n">
        <f aca="false">$B$6</f>
        <v>600</v>
      </c>
      <c r="AE18" s="47" t="n">
        <f aca="false">$B$6</f>
        <v>600</v>
      </c>
      <c r="AF18" s="47" t="n">
        <f aca="false">$B$6</f>
        <v>600</v>
      </c>
      <c r="AG18" s="47" t="n">
        <f aca="false">$B$6</f>
        <v>600</v>
      </c>
      <c r="AH18" s="47" t="n">
        <f aca="false">$B$6</f>
        <v>600</v>
      </c>
      <c r="AI18" s="47" t="n">
        <f aca="false">$B$6</f>
        <v>600</v>
      </c>
      <c r="AJ18" s="47" t="n">
        <f aca="false">$B$6</f>
        <v>600</v>
      </c>
      <c r="AK18" s="47" t="n">
        <f aca="false">$B$6</f>
        <v>600</v>
      </c>
      <c r="AL18" s="47" t="n">
        <f aca="false">$B$6</f>
        <v>600</v>
      </c>
    </row>
    <row r="19" customFormat="false" ht="15" hidden="false" customHeight="false" outlineLevel="0" collapsed="false">
      <c r="A19" s="0" t="s">
        <v>167</v>
      </c>
      <c r="C19" s="47" t="n">
        <f aca="false">$B$7</f>
        <v>600</v>
      </c>
      <c r="D19" s="47" t="n">
        <f aca="false">$B$7</f>
        <v>600</v>
      </c>
      <c r="E19" s="47" t="n">
        <f aca="false">$B$7</f>
        <v>600</v>
      </c>
      <c r="F19" s="47" t="n">
        <f aca="false">$B$7</f>
        <v>600</v>
      </c>
      <c r="G19" s="47" t="n">
        <f aca="false">$B$7</f>
        <v>600</v>
      </c>
      <c r="H19" s="47" t="n">
        <f aca="false">$B$7</f>
        <v>600</v>
      </c>
      <c r="I19" s="47" t="n">
        <f aca="false">$B$7</f>
        <v>600</v>
      </c>
      <c r="J19" s="47" t="n">
        <f aca="false">$B$7</f>
        <v>600</v>
      </c>
      <c r="K19" s="47" t="n">
        <f aca="false">$B$7</f>
        <v>600</v>
      </c>
      <c r="L19" s="47" t="n">
        <f aca="false">$B$7</f>
        <v>600</v>
      </c>
      <c r="M19" s="47" t="n">
        <f aca="false">$B$7</f>
        <v>600</v>
      </c>
      <c r="N19" s="47" t="n">
        <f aca="false">$B$7</f>
        <v>600</v>
      </c>
      <c r="O19" s="47" t="n">
        <f aca="false">$B$7</f>
        <v>600</v>
      </c>
      <c r="P19" s="47" t="n">
        <f aca="false">$B$7</f>
        <v>600</v>
      </c>
      <c r="Q19" s="47" t="n">
        <f aca="false">$B$7</f>
        <v>600</v>
      </c>
      <c r="R19" s="47" t="n">
        <f aca="false">$B$7</f>
        <v>600</v>
      </c>
      <c r="S19" s="47" t="n">
        <f aca="false">$B$7</f>
        <v>600</v>
      </c>
      <c r="T19" s="47" t="n">
        <f aca="false">$B$7</f>
        <v>600</v>
      </c>
      <c r="U19" s="47" t="n">
        <f aca="false">$B$7</f>
        <v>600</v>
      </c>
      <c r="V19" s="47" t="n">
        <f aca="false">$B$7</f>
        <v>600</v>
      </c>
      <c r="W19" s="47" t="n">
        <f aca="false">$B$7</f>
        <v>600</v>
      </c>
      <c r="X19" s="47" t="n">
        <f aca="false">$B$7</f>
        <v>600</v>
      </c>
      <c r="Y19" s="47" t="n">
        <f aca="false">$B$7</f>
        <v>600</v>
      </c>
      <c r="Z19" s="47" t="n">
        <f aca="false">$B$7</f>
        <v>600</v>
      </c>
      <c r="AA19" s="47" t="n">
        <f aca="false">$B$7</f>
        <v>600</v>
      </c>
      <c r="AB19" s="47" t="n">
        <f aca="false">$B$7</f>
        <v>600</v>
      </c>
      <c r="AC19" s="47" t="n">
        <f aca="false">$B$7</f>
        <v>600</v>
      </c>
      <c r="AD19" s="47" t="n">
        <f aca="false">$B$7</f>
        <v>600</v>
      </c>
      <c r="AE19" s="47" t="n">
        <f aca="false">$B$7</f>
        <v>600</v>
      </c>
      <c r="AF19" s="47" t="n">
        <f aca="false">$B$7</f>
        <v>600</v>
      </c>
      <c r="AG19" s="47" t="n">
        <f aca="false">$B$7</f>
        <v>600</v>
      </c>
      <c r="AH19" s="47" t="n">
        <f aca="false">$B$7</f>
        <v>600</v>
      </c>
      <c r="AI19" s="47" t="n">
        <f aca="false">$B$7</f>
        <v>600</v>
      </c>
      <c r="AJ19" s="47" t="n">
        <f aca="false">$B$7</f>
        <v>600</v>
      </c>
      <c r="AK19" s="47" t="n">
        <f aca="false">$B$7</f>
        <v>600</v>
      </c>
      <c r="AL19" s="47" t="n">
        <f aca="false">$B$7</f>
        <v>600</v>
      </c>
    </row>
    <row r="22" customFormat="false" ht="15" hidden="false" customHeight="false" outlineLevel="0" collapsed="false">
      <c r="A22" s="49" t="s">
        <v>160</v>
      </c>
      <c r="C22" s="50" t="n">
        <f aca="false">SUM(C16:C19)</f>
        <v>1950</v>
      </c>
      <c r="D22" s="50" t="n">
        <f aca="false">SUM(D16:D19)</f>
        <v>1950</v>
      </c>
      <c r="E22" s="50" t="n">
        <f aca="false">SUM(E16:E19)</f>
        <v>1950</v>
      </c>
      <c r="F22" s="50" t="n">
        <f aca="false">SUM(F16:F19)</f>
        <v>1950</v>
      </c>
      <c r="G22" s="50" t="n">
        <f aca="false">SUM(G16:G19)</f>
        <v>1950</v>
      </c>
      <c r="H22" s="50" t="n">
        <f aca="false">SUM(H16:H19)</f>
        <v>1950</v>
      </c>
      <c r="I22" s="50" t="n">
        <f aca="false">SUM(I16:I19)</f>
        <v>1950</v>
      </c>
      <c r="J22" s="50" t="n">
        <f aca="false">SUM(J16:J19)</f>
        <v>1950</v>
      </c>
      <c r="K22" s="50" t="n">
        <f aca="false">SUM(K16:K19)</f>
        <v>1950</v>
      </c>
      <c r="L22" s="50" t="n">
        <f aca="false">SUM(L16:L19)</f>
        <v>1950</v>
      </c>
      <c r="M22" s="50" t="n">
        <f aca="false">SUM(M16:M19)</f>
        <v>1950</v>
      </c>
      <c r="N22" s="50" t="n">
        <f aca="false">SUM(N16:N19)</f>
        <v>1950</v>
      </c>
      <c r="O22" s="50" t="n">
        <f aca="false">SUM(O16:O19)</f>
        <v>1950</v>
      </c>
      <c r="P22" s="50" t="n">
        <f aca="false">SUM(P16:P19)</f>
        <v>1950</v>
      </c>
      <c r="Q22" s="50" t="n">
        <f aca="false">SUM(Q16:Q19)</f>
        <v>1950</v>
      </c>
      <c r="R22" s="50" t="n">
        <f aca="false">SUM(R16:R19)</f>
        <v>1950</v>
      </c>
      <c r="S22" s="50" t="n">
        <f aca="false">SUM(S16:S19)</f>
        <v>1950</v>
      </c>
      <c r="T22" s="50" t="n">
        <f aca="false">SUM(T16:T19)</f>
        <v>1950</v>
      </c>
      <c r="U22" s="50" t="n">
        <f aca="false">SUM(U16:U19)</f>
        <v>1950</v>
      </c>
      <c r="V22" s="50" t="n">
        <f aca="false">SUM(V16:V19)</f>
        <v>1950</v>
      </c>
      <c r="W22" s="50" t="n">
        <f aca="false">SUM(W16:W19)</f>
        <v>1950</v>
      </c>
      <c r="X22" s="50" t="n">
        <f aca="false">SUM(X16:X19)</f>
        <v>1950</v>
      </c>
      <c r="Y22" s="50" t="n">
        <f aca="false">SUM(Y16:Y19)</f>
        <v>1950</v>
      </c>
      <c r="Z22" s="50" t="n">
        <f aca="false">SUM(Z16:Z19)</f>
        <v>1950</v>
      </c>
      <c r="AA22" s="50" t="n">
        <f aca="false">SUM(AA16:AA19)</f>
        <v>1950</v>
      </c>
      <c r="AB22" s="50" t="n">
        <f aca="false">SUM(AB16:AB19)</f>
        <v>1950</v>
      </c>
      <c r="AC22" s="50" t="n">
        <f aca="false">SUM(AC16:AC19)</f>
        <v>1950</v>
      </c>
      <c r="AD22" s="50" t="n">
        <f aca="false">SUM(AD16:AD19)</f>
        <v>1950</v>
      </c>
      <c r="AE22" s="50" t="n">
        <f aca="false">SUM(AE16:AE19)</f>
        <v>1950</v>
      </c>
      <c r="AF22" s="50" t="n">
        <f aca="false">SUM(AF16:AF19)</f>
        <v>1950</v>
      </c>
      <c r="AG22" s="50" t="n">
        <f aca="false">SUM(AG16:AG19)</f>
        <v>1950</v>
      </c>
      <c r="AH22" s="50" t="n">
        <f aca="false">SUM(AH16:AH19)</f>
        <v>1950</v>
      </c>
      <c r="AI22" s="50" t="n">
        <f aca="false">SUM(AI16:AI19)</f>
        <v>1950</v>
      </c>
      <c r="AJ22" s="50" t="n">
        <f aca="false">SUM(AJ16:AJ19)</f>
        <v>1950</v>
      </c>
      <c r="AK22" s="50" t="n">
        <f aca="false">SUM(AK16:AK19)</f>
        <v>1950</v>
      </c>
      <c r="AL22" s="50" t="n">
        <f aca="false">SUM(AL16:AL19)</f>
        <v>1950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7.35" hidden="false" customHeight="false" outlineLevel="0" collapsed="false">
      <c r="A1" s="38" t="s">
        <v>168</v>
      </c>
    </row>
    <row r="3" customFormat="false" ht="15" hidden="false" customHeight="false" outlineLevel="0" collapsed="false">
      <c r="A3" s="39" t="s">
        <v>139</v>
      </c>
    </row>
    <row r="4" customFormat="false" ht="15" hidden="false" customHeight="false" outlineLevel="0" collapsed="false">
      <c r="A4" s="0" t="s">
        <v>169</v>
      </c>
      <c r="B4" s="40" t="n">
        <v>650</v>
      </c>
      <c r="C4" s="41" t="s">
        <v>170</v>
      </c>
    </row>
    <row r="5" customFormat="false" ht="15" hidden="false" customHeight="false" outlineLevel="0" collapsed="false">
      <c r="A5" s="0" t="s">
        <v>171</v>
      </c>
      <c r="B5" s="40" t="n">
        <v>300</v>
      </c>
      <c r="C5" s="41" t="s">
        <v>172</v>
      </c>
    </row>
    <row r="6" customFormat="false" ht="15" hidden="false" customHeight="false" outlineLevel="0" collapsed="false">
      <c r="A6" s="0" t="s">
        <v>173</v>
      </c>
      <c r="B6" s="40" t="n">
        <v>250</v>
      </c>
      <c r="C6" s="41" t="s">
        <v>174</v>
      </c>
    </row>
    <row r="13" customFormat="false" ht="15" hidden="false" customHeight="false" outlineLevel="0" collapsed="false">
      <c r="A13" s="39" t="s">
        <v>154</v>
      </c>
    </row>
    <row r="14" customFormat="false" ht="15" hidden="false" customHeight="false" outlineLevel="0" collapsed="false">
      <c r="A14" s="43" t="s">
        <v>155</v>
      </c>
      <c r="C14" s="44" t="s">
        <v>55</v>
      </c>
      <c r="D14" s="44" t="s">
        <v>56</v>
      </c>
      <c r="E14" s="44" t="s">
        <v>57</v>
      </c>
      <c r="F14" s="44" t="s">
        <v>58</v>
      </c>
      <c r="G14" s="44" t="s">
        <v>59</v>
      </c>
      <c r="H14" s="44" t="s">
        <v>60</v>
      </c>
      <c r="I14" s="44" t="s">
        <v>61</v>
      </c>
      <c r="J14" s="44" t="s">
        <v>62</v>
      </c>
      <c r="K14" s="44" t="s">
        <v>63</v>
      </c>
      <c r="L14" s="44" t="s">
        <v>64</v>
      </c>
      <c r="M14" s="44" t="s">
        <v>65</v>
      </c>
      <c r="N14" s="44" t="s">
        <v>66</v>
      </c>
      <c r="O14" s="44" t="s">
        <v>67</v>
      </c>
      <c r="P14" s="44" t="s">
        <v>68</v>
      </c>
      <c r="Q14" s="44" t="s">
        <v>69</v>
      </c>
      <c r="R14" s="44" t="s">
        <v>70</v>
      </c>
      <c r="S14" s="44" t="s">
        <v>71</v>
      </c>
      <c r="T14" s="44" t="s">
        <v>72</v>
      </c>
      <c r="U14" s="44" t="s">
        <v>73</v>
      </c>
      <c r="V14" s="44" t="s">
        <v>74</v>
      </c>
      <c r="W14" s="44" t="s">
        <v>75</v>
      </c>
      <c r="X14" s="44" t="s">
        <v>76</v>
      </c>
      <c r="Y14" s="44" t="s">
        <v>77</v>
      </c>
      <c r="Z14" s="44" t="s">
        <v>78</v>
      </c>
      <c r="AA14" s="44" t="s">
        <v>79</v>
      </c>
      <c r="AB14" s="44" t="s">
        <v>80</v>
      </c>
      <c r="AC14" s="44" t="s">
        <v>81</v>
      </c>
      <c r="AD14" s="44" t="s">
        <v>82</v>
      </c>
      <c r="AE14" s="44" t="s">
        <v>83</v>
      </c>
      <c r="AF14" s="44" t="s">
        <v>84</v>
      </c>
      <c r="AG14" s="44" t="s">
        <v>85</v>
      </c>
      <c r="AH14" s="44" t="s">
        <v>86</v>
      </c>
      <c r="AI14" s="44" t="s">
        <v>87</v>
      </c>
      <c r="AJ14" s="44" t="s">
        <v>88</v>
      </c>
      <c r="AK14" s="44" t="s">
        <v>89</v>
      </c>
      <c r="AL14" s="44" t="s">
        <v>90</v>
      </c>
    </row>
    <row r="15" customFormat="false" ht="15" hidden="false" customHeight="false" outlineLevel="0" collapsed="false">
      <c r="A15" s="45" t="s">
        <v>156</v>
      </c>
      <c r="C15" s="46" t="n">
        <v>1</v>
      </c>
      <c r="D15" s="46" t="n">
        <v>2</v>
      </c>
      <c r="E15" s="46" t="n">
        <v>3</v>
      </c>
      <c r="F15" s="46" t="n">
        <v>4</v>
      </c>
      <c r="G15" s="46" t="n">
        <v>5</v>
      </c>
      <c r="H15" s="46" t="n">
        <v>6</v>
      </c>
      <c r="I15" s="46" t="n">
        <v>7</v>
      </c>
      <c r="J15" s="46" t="n">
        <v>8</v>
      </c>
      <c r="K15" s="46" t="n">
        <v>9</v>
      </c>
      <c r="L15" s="46" t="n">
        <v>10</v>
      </c>
      <c r="M15" s="46" t="n">
        <v>11</v>
      </c>
      <c r="N15" s="46" t="n">
        <v>12</v>
      </c>
      <c r="O15" s="46" t="n">
        <v>13</v>
      </c>
      <c r="P15" s="46" t="n">
        <v>14</v>
      </c>
      <c r="Q15" s="46" t="n">
        <v>15</v>
      </c>
      <c r="R15" s="46" t="n">
        <v>16</v>
      </c>
      <c r="S15" s="46" t="n">
        <v>17</v>
      </c>
      <c r="T15" s="46" t="n">
        <v>18</v>
      </c>
      <c r="U15" s="46" t="n">
        <v>19</v>
      </c>
      <c r="V15" s="46" t="n">
        <v>20</v>
      </c>
      <c r="W15" s="46" t="n">
        <v>21</v>
      </c>
      <c r="X15" s="46" t="n">
        <v>22</v>
      </c>
      <c r="Y15" s="46" t="n">
        <v>23</v>
      </c>
      <c r="Z15" s="46" t="n">
        <v>24</v>
      </c>
      <c r="AA15" s="46" t="n">
        <v>25</v>
      </c>
      <c r="AB15" s="46" t="n">
        <v>26</v>
      </c>
      <c r="AC15" s="46" t="n">
        <v>27</v>
      </c>
      <c r="AD15" s="46" t="n">
        <v>28</v>
      </c>
      <c r="AE15" s="46" t="n">
        <v>29</v>
      </c>
      <c r="AF15" s="46" t="n">
        <v>30</v>
      </c>
      <c r="AG15" s="46" t="n">
        <v>31</v>
      </c>
      <c r="AH15" s="46" t="n">
        <v>32</v>
      </c>
      <c r="AI15" s="46" t="n">
        <v>33</v>
      </c>
      <c r="AJ15" s="46" t="n">
        <v>34</v>
      </c>
      <c r="AK15" s="46" t="n">
        <v>35</v>
      </c>
      <c r="AL15" s="46" t="n">
        <v>36</v>
      </c>
    </row>
    <row r="16" customFormat="false" ht="15" hidden="false" customHeight="false" outlineLevel="0" collapsed="false">
      <c r="A16" s="0" t="s">
        <v>169</v>
      </c>
      <c r="C16" s="47" t="n">
        <f aca="false">$B$4</f>
        <v>650</v>
      </c>
      <c r="D16" s="47" t="n">
        <f aca="false">$B$4</f>
        <v>650</v>
      </c>
      <c r="E16" s="47" t="n">
        <f aca="false">$B$4</f>
        <v>650</v>
      </c>
      <c r="F16" s="47" t="n">
        <f aca="false">$B$4</f>
        <v>650</v>
      </c>
      <c r="G16" s="47" t="n">
        <f aca="false">$B$4</f>
        <v>650</v>
      </c>
      <c r="H16" s="47" t="n">
        <f aca="false">$B$4</f>
        <v>650</v>
      </c>
      <c r="I16" s="47" t="n">
        <f aca="false">$B$4</f>
        <v>650</v>
      </c>
      <c r="J16" s="47" t="n">
        <f aca="false">$B$4</f>
        <v>650</v>
      </c>
      <c r="K16" s="47" t="n">
        <f aca="false">$B$4</f>
        <v>650</v>
      </c>
      <c r="L16" s="47" t="n">
        <f aca="false">$B$4</f>
        <v>650</v>
      </c>
      <c r="M16" s="47" t="n">
        <f aca="false">$B$4</f>
        <v>650</v>
      </c>
      <c r="N16" s="47" t="n">
        <f aca="false">$B$4</f>
        <v>650</v>
      </c>
      <c r="O16" s="47" t="n">
        <f aca="false">$B$4</f>
        <v>650</v>
      </c>
      <c r="P16" s="47" t="n">
        <f aca="false">$B$4</f>
        <v>650</v>
      </c>
      <c r="Q16" s="47" t="n">
        <f aca="false">$B$4</f>
        <v>650</v>
      </c>
      <c r="R16" s="47" t="n">
        <f aca="false">$B$4</f>
        <v>650</v>
      </c>
      <c r="S16" s="47" t="n">
        <f aca="false">$B$4</f>
        <v>650</v>
      </c>
      <c r="T16" s="47" t="n">
        <f aca="false">$B$4</f>
        <v>650</v>
      </c>
      <c r="U16" s="47" t="n">
        <f aca="false">$B$4</f>
        <v>650</v>
      </c>
      <c r="V16" s="47" t="n">
        <f aca="false">$B$4</f>
        <v>650</v>
      </c>
      <c r="W16" s="47" t="n">
        <f aca="false">$B$4</f>
        <v>650</v>
      </c>
      <c r="X16" s="47" t="n">
        <f aca="false">$B$4</f>
        <v>650</v>
      </c>
      <c r="Y16" s="47" t="n">
        <f aca="false">$B$4</f>
        <v>650</v>
      </c>
      <c r="Z16" s="47" t="n">
        <f aca="false">$B$4</f>
        <v>650</v>
      </c>
      <c r="AA16" s="47" t="n">
        <f aca="false">$B$4</f>
        <v>650</v>
      </c>
      <c r="AB16" s="47" t="n">
        <f aca="false">$B$4</f>
        <v>650</v>
      </c>
      <c r="AC16" s="47" t="n">
        <f aca="false">$B$4</f>
        <v>650</v>
      </c>
      <c r="AD16" s="47" t="n">
        <f aca="false">$B$4</f>
        <v>650</v>
      </c>
      <c r="AE16" s="47" t="n">
        <f aca="false">$B$4</f>
        <v>650</v>
      </c>
      <c r="AF16" s="47" t="n">
        <f aca="false">$B$4</f>
        <v>650</v>
      </c>
      <c r="AG16" s="47" t="n">
        <f aca="false">$B$4</f>
        <v>650</v>
      </c>
      <c r="AH16" s="47" t="n">
        <f aca="false">$B$4</f>
        <v>650</v>
      </c>
      <c r="AI16" s="47" t="n">
        <f aca="false">$B$4</f>
        <v>650</v>
      </c>
      <c r="AJ16" s="47" t="n">
        <f aca="false">$B$4</f>
        <v>650</v>
      </c>
      <c r="AK16" s="47" t="n">
        <f aca="false">$B$4</f>
        <v>650</v>
      </c>
      <c r="AL16" s="47" t="n">
        <f aca="false">$B$4</f>
        <v>650</v>
      </c>
    </row>
    <row r="17" customFormat="false" ht="15" hidden="false" customHeight="false" outlineLevel="0" collapsed="false">
      <c r="A17" s="0" t="s">
        <v>171</v>
      </c>
      <c r="C17" s="47" t="n">
        <f aca="false">$B$5</f>
        <v>300</v>
      </c>
      <c r="D17" s="47" t="n">
        <f aca="false">$B$5</f>
        <v>300</v>
      </c>
      <c r="E17" s="47" t="n">
        <f aca="false">$B$5</f>
        <v>300</v>
      </c>
      <c r="F17" s="47" t="n">
        <f aca="false">$B$5</f>
        <v>300</v>
      </c>
      <c r="G17" s="47" t="n">
        <f aca="false">$B$5</f>
        <v>300</v>
      </c>
      <c r="H17" s="47" t="n">
        <f aca="false">$B$5</f>
        <v>300</v>
      </c>
      <c r="I17" s="47" t="n">
        <f aca="false">$B$5</f>
        <v>300</v>
      </c>
      <c r="J17" s="47" t="n">
        <f aca="false">$B$5</f>
        <v>300</v>
      </c>
      <c r="K17" s="47" t="n">
        <f aca="false">$B$5</f>
        <v>300</v>
      </c>
      <c r="L17" s="47" t="n">
        <f aca="false">$B$5</f>
        <v>300</v>
      </c>
      <c r="M17" s="47" t="n">
        <f aca="false">$B$5</f>
        <v>300</v>
      </c>
      <c r="N17" s="47" t="n">
        <f aca="false">$B$5</f>
        <v>300</v>
      </c>
      <c r="O17" s="47" t="n">
        <f aca="false">$B$5</f>
        <v>300</v>
      </c>
      <c r="P17" s="47" t="n">
        <f aca="false">$B$5</f>
        <v>300</v>
      </c>
      <c r="Q17" s="47" t="n">
        <f aca="false">$B$5</f>
        <v>300</v>
      </c>
      <c r="R17" s="47" t="n">
        <f aca="false">$B$5</f>
        <v>300</v>
      </c>
      <c r="S17" s="47" t="n">
        <f aca="false">$B$5</f>
        <v>300</v>
      </c>
      <c r="T17" s="47" t="n">
        <f aca="false">$B$5</f>
        <v>300</v>
      </c>
      <c r="U17" s="47" t="n">
        <f aca="false">$B$5</f>
        <v>300</v>
      </c>
      <c r="V17" s="47" t="n">
        <f aca="false">$B$5</f>
        <v>300</v>
      </c>
      <c r="W17" s="47" t="n">
        <f aca="false">$B$5</f>
        <v>300</v>
      </c>
      <c r="X17" s="47" t="n">
        <f aca="false">$B$5</f>
        <v>300</v>
      </c>
      <c r="Y17" s="47" t="n">
        <f aca="false">$B$5</f>
        <v>300</v>
      </c>
      <c r="Z17" s="47" t="n">
        <f aca="false">$B$5</f>
        <v>300</v>
      </c>
      <c r="AA17" s="47" t="n">
        <f aca="false">$B$5</f>
        <v>300</v>
      </c>
      <c r="AB17" s="47" t="n">
        <f aca="false">$B$5</f>
        <v>300</v>
      </c>
      <c r="AC17" s="47" t="n">
        <f aca="false">$B$5</f>
        <v>300</v>
      </c>
      <c r="AD17" s="47" t="n">
        <f aca="false">$B$5</f>
        <v>300</v>
      </c>
      <c r="AE17" s="47" t="n">
        <f aca="false">$B$5</f>
        <v>300</v>
      </c>
      <c r="AF17" s="47" t="n">
        <f aca="false">$B$5</f>
        <v>300</v>
      </c>
      <c r="AG17" s="47" t="n">
        <f aca="false">$B$5</f>
        <v>300</v>
      </c>
      <c r="AH17" s="47" t="n">
        <f aca="false">$B$5</f>
        <v>300</v>
      </c>
      <c r="AI17" s="47" t="n">
        <f aca="false">$B$5</f>
        <v>300</v>
      </c>
      <c r="AJ17" s="47" t="n">
        <f aca="false">$B$5</f>
        <v>300</v>
      </c>
      <c r="AK17" s="47" t="n">
        <f aca="false">$B$5</f>
        <v>300</v>
      </c>
      <c r="AL17" s="47" t="n">
        <f aca="false">$B$5</f>
        <v>300</v>
      </c>
    </row>
    <row r="18" customFormat="false" ht="15" hidden="false" customHeight="false" outlineLevel="0" collapsed="false">
      <c r="A18" s="0" t="s">
        <v>173</v>
      </c>
      <c r="C18" s="47" t="n">
        <f aca="false">$B$6</f>
        <v>250</v>
      </c>
      <c r="D18" s="47" t="n">
        <f aca="false">$B$6</f>
        <v>250</v>
      </c>
      <c r="E18" s="47" t="n">
        <f aca="false">$B$6</f>
        <v>250</v>
      </c>
      <c r="F18" s="47" t="n">
        <f aca="false">$B$6</f>
        <v>250</v>
      </c>
      <c r="G18" s="47" t="n">
        <f aca="false">$B$6</f>
        <v>250</v>
      </c>
      <c r="H18" s="47" t="n">
        <f aca="false">$B$6</f>
        <v>250</v>
      </c>
      <c r="I18" s="47" t="n">
        <f aca="false">$B$6</f>
        <v>250</v>
      </c>
      <c r="J18" s="47" t="n">
        <f aca="false">$B$6</f>
        <v>250</v>
      </c>
      <c r="K18" s="47" t="n">
        <f aca="false">$B$6</f>
        <v>250</v>
      </c>
      <c r="L18" s="47" t="n">
        <f aca="false">$B$6</f>
        <v>250</v>
      </c>
      <c r="M18" s="47" t="n">
        <f aca="false">$B$6</f>
        <v>250</v>
      </c>
      <c r="N18" s="47" t="n">
        <f aca="false">$B$6</f>
        <v>250</v>
      </c>
      <c r="O18" s="47" t="n">
        <f aca="false">$B$6</f>
        <v>250</v>
      </c>
      <c r="P18" s="47" t="n">
        <f aca="false">$B$6</f>
        <v>250</v>
      </c>
      <c r="Q18" s="47" t="n">
        <f aca="false">$B$6</f>
        <v>250</v>
      </c>
      <c r="R18" s="47" t="n">
        <f aca="false">$B$6</f>
        <v>250</v>
      </c>
      <c r="S18" s="47" t="n">
        <f aca="false">$B$6</f>
        <v>250</v>
      </c>
      <c r="T18" s="47" t="n">
        <f aca="false">$B$6</f>
        <v>250</v>
      </c>
      <c r="U18" s="47" t="n">
        <f aca="false">$B$6</f>
        <v>250</v>
      </c>
      <c r="V18" s="47" t="n">
        <f aca="false">$B$6</f>
        <v>250</v>
      </c>
      <c r="W18" s="47" t="n">
        <f aca="false">$B$6</f>
        <v>250</v>
      </c>
      <c r="X18" s="47" t="n">
        <f aca="false">$B$6</f>
        <v>250</v>
      </c>
      <c r="Y18" s="47" t="n">
        <f aca="false">$B$6</f>
        <v>250</v>
      </c>
      <c r="Z18" s="47" t="n">
        <f aca="false">$B$6</f>
        <v>250</v>
      </c>
      <c r="AA18" s="47" t="n">
        <f aca="false">$B$6</f>
        <v>250</v>
      </c>
      <c r="AB18" s="47" t="n">
        <f aca="false">$B$6</f>
        <v>250</v>
      </c>
      <c r="AC18" s="47" t="n">
        <f aca="false">$B$6</f>
        <v>250</v>
      </c>
      <c r="AD18" s="47" t="n">
        <f aca="false">$B$6</f>
        <v>250</v>
      </c>
      <c r="AE18" s="47" t="n">
        <f aca="false">$B$6</f>
        <v>250</v>
      </c>
      <c r="AF18" s="47" t="n">
        <f aca="false">$B$6</f>
        <v>250</v>
      </c>
      <c r="AG18" s="47" t="n">
        <f aca="false">$B$6</f>
        <v>250</v>
      </c>
      <c r="AH18" s="47" t="n">
        <f aca="false">$B$6</f>
        <v>250</v>
      </c>
      <c r="AI18" s="47" t="n">
        <f aca="false">$B$6</f>
        <v>250</v>
      </c>
      <c r="AJ18" s="47" t="n">
        <f aca="false">$B$6</f>
        <v>250</v>
      </c>
      <c r="AK18" s="47" t="n">
        <f aca="false">$B$6</f>
        <v>250</v>
      </c>
      <c r="AL18" s="47" t="n">
        <f aca="false">$B$6</f>
        <v>250</v>
      </c>
    </row>
    <row r="22" customFormat="false" ht="15" hidden="false" customHeight="false" outlineLevel="0" collapsed="false">
      <c r="A22" s="49" t="s">
        <v>160</v>
      </c>
      <c r="C22" s="50" t="n">
        <f aca="false">SUM(C16:C18)</f>
        <v>1200</v>
      </c>
      <c r="D22" s="50" t="n">
        <f aca="false">SUM(D16:D18)</f>
        <v>1200</v>
      </c>
      <c r="E22" s="50" t="n">
        <f aca="false">SUM(E16:E18)</f>
        <v>1200</v>
      </c>
      <c r="F22" s="50" t="n">
        <f aca="false">SUM(F16:F18)</f>
        <v>1200</v>
      </c>
      <c r="G22" s="50" t="n">
        <f aca="false">SUM(G16:G18)</f>
        <v>1200</v>
      </c>
      <c r="H22" s="50" t="n">
        <f aca="false">SUM(H16:H18)</f>
        <v>1200</v>
      </c>
      <c r="I22" s="50" t="n">
        <f aca="false">SUM(I16:I18)</f>
        <v>1200</v>
      </c>
      <c r="J22" s="50" t="n">
        <f aca="false">SUM(J16:J18)</f>
        <v>1200</v>
      </c>
      <c r="K22" s="50" t="n">
        <f aca="false">SUM(K16:K18)</f>
        <v>1200</v>
      </c>
      <c r="L22" s="50" t="n">
        <f aca="false">SUM(L16:L18)</f>
        <v>1200</v>
      </c>
      <c r="M22" s="50" t="n">
        <f aca="false">SUM(M16:M18)</f>
        <v>1200</v>
      </c>
      <c r="N22" s="50" t="n">
        <f aca="false">SUM(N16:N18)</f>
        <v>1200</v>
      </c>
      <c r="O22" s="50" t="n">
        <f aca="false">SUM(O16:O18)</f>
        <v>1200</v>
      </c>
      <c r="P22" s="50" t="n">
        <f aca="false">SUM(P16:P18)</f>
        <v>1200</v>
      </c>
      <c r="Q22" s="50" t="n">
        <f aca="false">SUM(Q16:Q18)</f>
        <v>1200</v>
      </c>
      <c r="R22" s="50" t="n">
        <f aca="false">SUM(R16:R18)</f>
        <v>1200</v>
      </c>
      <c r="S22" s="50" t="n">
        <f aca="false">SUM(S16:S18)</f>
        <v>1200</v>
      </c>
      <c r="T22" s="50" t="n">
        <f aca="false">SUM(T16:T18)</f>
        <v>1200</v>
      </c>
      <c r="U22" s="50" t="n">
        <f aca="false">SUM(U16:U18)</f>
        <v>1200</v>
      </c>
      <c r="V22" s="50" t="n">
        <f aca="false">SUM(V16:V18)</f>
        <v>1200</v>
      </c>
      <c r="W22" s="50" t="n">
        <f aca="false">SUM(W16:W18)</f>
        <v>1200</v>
      </c>
      <c r="X22" s="50" t="n">
        <f aca="false">SUM(X16:X18)</f>
        <v>1200</v>
      </c>
      <c r="Y22" s="50" t="n">
        <f aca="false">SUM(Y16:Y18)</f>
        <v>1200</v>
      </c>
      <c r="Z22" s="50" t="n">
        <f aca="false">SUM(Z16:Z18)</f>
        <v>1200</v>
      </c>
      <c r="AA22" s="50" t="n">
        <f aca="false">SUM(AA16:AA18)</f>
        <v>1200</v>
      </c>
      <c r="AB22" s="50" t="n">
        <f aca="false">SUM(AB16:AB18)</f>
        <v>1200</v>
      </c>
      <c r="AC22" s="50" t="n">
        <f aca="false">SUM(AC16:AC18)</f>
        <v>1200</v>
      </c>
      <c r="AD22" s="50" t="n">
        <f aca="false">SUM(AD16:AD18)</f>
        <v>1200</v>
      </c>
      <c r="AE22" s="50" t="n">
        <f aca="false">SUM(AE16:AE18)</f>
        <v>1200</v>
      </c>
      <c r="AF22" s="50" t="n">
        <f aca="false">SUM(AF16:AF18)</f>
        <v>1200</v>
      </c>
      <c r="AG22" s="50" t="n">
        <f aca="false">SUM(AG16:AG18)</f>
        <v>1200</v>
      </c>
      <c r="AH22" s="50" t="n">
        <f aca="false">SUM(AH16:AH18)</f>
        <v>1200</v>
      </c>
      <c r="AI22" s="50" t="n">
        <f aca="false">SUM(AI16:AI18)</f>
        <v>1200</v>
      </c>
      <c r="AJ22" s="50" t="n">
        <f aca="false">SUM(AJ16:AJ18)</f>
        <v>1200</v>
      </c>
      <c r="AK22" s="50" t="n">
        <f aca="false">SUM(AK16:AK18)</f>
        <v>1200</v>
      </c>
      <c r="AL22" s="50" t="n">
        <f aca="false">SUM(AL16:AL18)</f>
        <v>1200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7.35" hidden="false" customHeight="false" outlineLevel="0" collapsed="false">
      <c r="A1" s="38" t="s">
        <v>175</v>
      </c>
    </row>
    <row r="3" customFormat="false" ht="15" hidden="false" customHeight="false" outlineLevel="0" collapsed="false">
      <c r="A3" s="39" t="s">
        <v>139</v>
      </c>
    </row>
    <row r="4" customFormat="false" ht="15" hidden="false" customHeight="false" outlineLevel="0" collapsed="false">
      <c r="A4" s="0" t="s">
        <v>176</v>
      </c>
      <c r="B4" s="40" t="n">
        <v>450</v>
      </c>
      <c r="C4" s="41" t="s">
        <v>177</v>
      </c>
    </row>
    <row r="5" customFormat="false" ht="15" hidden="false" customHeight="false" outlineLevel="0" collapsed="false">
      <c r="A5" s="0" t="s">
        <v>178</v>
      </c>
      <c r="B5" s="40" t="n">
        <v>700</v>
      </c>
      <c r="C5" s="41" t="s">
        <v>179</v>
      </c>
    </row>
    <row r="6" customFormat="false" ht="15" hidden="false" customHeight="false" outlineLevel="0" collapsed="false">
      <c r="A6" s="0" t="s">
        <v>180</v>
      </c>
      <c r="B6" s="40" t="n">
        <v>6</v>
      </c>
      <c r="C6" s="41" t="s">
        <v>181</v>
      </c>
    </row>
    <row r="7" customFormat="false" ht="15" hidden="false" customHeight="false" outlineLevel="0" collapsed="false">
      <c r="A7" s="0" t="s">
        <v>182</v>
      </c>
      <c r="B7" s="42" t="n">
        <v>10</v>
      </c>
      <c r="C7" s="41" t="s">
        <v>183</v>
      </c>
    </row>
    <row r="8" customFormat="false" ht="15" hidden="false" customHeight="false" outlineLevel="0" collapsed="false">
      <c r="A8" s="0" t="s">
        <v>184</v>
      </c>
      <c r="B8" s="40" t="n">
        <v>700</v>
      </c>
      <c r="C8" s="41" t="s">
        <v>185</v>
      </c>
    </row>
    <row r="9" customFormat="false" ht="15" hidden="false" customHeight="false" outlineLevel="0" collapsed="false">
      <c r="A9" s="0" t="s">
        <v>186</v>
      </c>
      <c r="B9" s="40" t="n">
        <v>100</v>
      </c>
      <c r="C9" s="41" t="s">
        <v>187</v>
      </c>
    </row>
    <row r="10" customFormat="false" ht="15" hidden="false" customHeight="false" outlineLevel="0" collapsed="false">
      <c r="A10" s="0" t="s">
        <v>188</v>
      </c>
      <c r="B10" s="40" t="n">
        <v>650</v>
      </c>
      <c r="C10" s="41" t="s">
        <v>189</v>
      </c>
    </row>
    <row r="11" customFormat="false" ht="15" hidden="false" customHeight="false" outlineLevel="0" collapsed="false">
      <c r="A11" s="0" t="s">
        <v>190</v>
      </c>
      <c r="B11" s="40" t="n">
        <v>150</v>
      </c>
      <c r="C11" s="41" t="s">
        <v>191</v>
      </c>
    </row>
    <row r="13" customFormat="false" ht="15" hidden="false" customHeight="false" outlineLevel="0" collapsed="false">
      <c r="A13" s="39" t="s">
        <v>154</v>
      </c>
    </row>
    <row r="14" customFormat="false" ht="15" hidden="false" customHeight="false" outlineLevel="0" collapsed="false">
      <c r="A14" s="43" t="s">
        <v>155</v>
      </c>
      <c r="C14" s="44" t="s">
        <v>55</v>
      </c>
      <c r="D14" s="44" t="s">
        <v>56</v>
      </c>
      <c r="E14" s="44" t="s">
        <v>57</v>
      </c>
      <c r="F14" s="44" t="s">
        <v>58</v>
      </c>
      <c r="G14" s="44" t="s">
        <v>59</v>
      </c>
      <c r="H14" s="44" t="s">
        <v>60</v>
      </c>
      <c r="I14" s="44" t="s">
        <v>61</v>
      </c>
      <c r="J14" s="44" t="s">
        <v>62</v>
      </c>
      <c r="K14" s="44" t="s">
        <v>63</v>
      </c>
      <c r="L14" s="44" t="s">
        <v>64</v>
      </c>
      <c r="M14" s="44" t="s">
        <v>65</v>
      </c>
      <c r="N14" s="44" t="s">
        <v>66</v>
      </c>
      <c r="O14" s="44" t="s">
        <v>67</v>
      </c>
      <c r="P14" s="44" t="s">
        <v>68</v>
      </c>
      <c r="Q14" s="44" t="s">
        <v>69</v>
      </c>
      <c r="R14" s="44" t="s">
        <v>70</v>
      </c>
      <c r="S14" s="44" t="s">
        <v>71</v>
      </c>
      <c r="T14" s="44" t="s">
        <v>72</v>
      </c>
      <c r="U14" s="44" t="s">
        <v>73</v>
      </c>
      <c r="V14" s="44" t="s">
        <v>74</v>
      </c>
      <c r="W14" s="44" t="s">
        <v>75</v>
      </c>
      <c r="X14" s="44" t="s">
        <v>76</v>
      </c>
      <c r="Y14" s="44" t="s">
        <v>77</v>
      </c>
      <c r="Z14" s="44" t="s">
        <v>78</v>
      </c>
      <c r="AA14" s="44" t="s">
        <v>79</v>
      </c>
      <c r="AB14" s="44" t="s">
        <v>80</v>
      </c>
      <c r="AC14" s="44" t="s">
        <v>81</v>
      </c>
      <c r="AD14" s="44" t="s">
        <v>82</v>
      </c>
      <c r="AE14" s="44" t="s">
        <v>83</v>
      </c>
      <c r="AF14" s="44" t="s">
        <v>84</v>
      </c>
      <c r="AG14" s="44" t="s">
        <v>85</v>
      </c>
      <c r="AH14" s="44" t="s">
        <v>86</v>
      </c>
      <c r="AI14" s="44" t="s">
        <v>87</v>
      </c>
      <c r="AJ14" s="44" t="s">
        <v>88</v>
      </c>
      <c r="AK14" s="44" t="s">
        <v>89</v>
      </c>
      <c r="AL14" s="44" t="s">
        <v>90</v>
      </c>
    </row>
    <row r="15" customFormat="false" ht="15" hidden="false" customHeight="false" outlineLevel="0" collapsed="false">
      <c r="A15" s="45" t="s">
        <v>156</v>
      </c>
      <c r="C15" s="46" t="n">
        <v>1</v>
      </c>
      <c r="D15" s="46" t="n">
        <v>2</v>
      </c>
      <c r="E15" s="46" t="n">
        <v>3</v>
      </c>
      <c r="F15" s="46" t="n">
        <v>4</v>
      </c>
      <c r="G15" s="46" t="n">
        <v>5</v>
      </c>
      <c r="H15" s="46" t="n">
        <v>6</v>
      </c>
      <c r="I15" s="46" t="n">
        <v>7</v>
      </c>
      <c r="J15" s="46" t="n">
        <v>8</v>
      </c>
      <c r="K15" s="46" t="n">
        <v>9</v>
      </c>
      <c r="L15" s="46" t="n">
        <v>10</v>
      </c>
      <c r="M15" s="46" t="n">
        <v>11</v>
      </c>
      <c r="N15" s="46" t="n">
        <v>12</v>
      </c>
      <c r="O15" s="46" t="n">
        <v>13</v>
      </c>
      <c r="P15" s="46" t="n">
        <v>14</v>
      </c>
      <c r="Q15" s="46" t="n">
        <v>15</v>
      </c>
      <c r="R15" s="46" t="n">
        <v>16</v>
      </c>
      <c r="S15" s="46" t="n">
        <v>17</v>
      </c>
      <c r="T15" s="46" t="n">
        <v>18</v>
      </c>
      <c r="U15" s="46" t="n">
        <v>19</v>
      </c>
      <c r="V15" s="46" t="n">
        <v>20</v>
      </c>
      <c r="W15" s="46" t="n">
        <v>21</v>
      </c>
      <c r="X15" s="46" t="n">
        <v>22</v>
      </c>
      <c r="Y15" s="46" t="n">
        <v>23</v>
      </c>
      <c r="Z15" s="46" t="n">
        <v>24</v>
      </c>
      <c r="AA15" s="46" t="n">
        <v>25</v>
      </c>
      <c r="AB15" s="46" t="n">
        <v>26</v>
      </c>
      <c r="AC15" s="46" t="n">
        <v>27</v>
      </c>
      <c r="AD15" s="46" t="n">
        <v>28</v>
      </c>
      <c r="AE15" s="46" t="n">
        <v>29</v>
      </c>
      <c r="AF15" s="46" t="n">
        <v>30</v>
      </c>
      <c r="AG15" s="46" t="n">
        <v>31</v>
      </c>
      <c r="AH15" s="46" t="n">
        <v>32</v>
      </c>
      <c r="AI15" s="46" t="n">
        <v>33</v>
      </c>
      <c r="AJ15" s="46" t="n">
        <v>34</v>
      </c>
      <c r="AK15" s="46" t="n">
        <v>35</v>
      </c>
      <c r="AL15" s="46" t="n">
        <v>36</v>
      </c>
    </row>
    <row r="16" customFormat="false" ht="15" hidden="false" customHeight="false" outlineLevel="0" collapsed="false">
      <c r="A16" s="0" t="s">
        <v>192</v>
      </c>
      <c r="C16" s="47" t="n">
        <f aca="false">$B$4</f>
        <v>450</v>
      </c>
      <c r="D16" s="47" t="n">
        <f aca="false">$B$4</f>
        <v>450</v>
      </c>
      <c r="E16" s="47" t="n">
        <f aca="false">$B$4</f>
        <v>450</v>
      </c>
      <c r="F16" s="47" t="n">
        <f aca="false">$B$4</f>
        <v>450</v>
      </c>
      <c r="G16" s="47" t="n">
        <f aca="false">$B$4</f>
        <v>450</v>
      </c>
      <c r="H16" s="47" t="n">
        <f aca="false">$B$4</f>
        <v>450</v>
      </c>
      <c r="I16" s="47" t="n">
        <f aca="false">$B$4</f>
        <v>450</v>
      </c>
      <c r="J16" s="47" t="n">
        <f aca="false">$B$4</f>
        <v>450</v>
      </c>
      <c r="K16" s="47" t="n">
        <f aca="false">$B$4</f>
        <v>450</v>
      </c>
      <c r="L16" s="47" t="n">
        <f aca="false">$B$4</f>
        <v>450</v>
      </c>
      <c r="M16" s="47" t="n">
        <f aca="false">$B$4</f>
        <v>450</v>
      </c>
      <c r="N16" s="47" t="n">
        <f aca="false">$B$4</f>
        <v>450</v>
      </c>
      <c r="O16" s="47" t="n">
        <f aca="false">$B$4</f>
        <v>450</v>
      </c>
      <c r="P16" s="47" t="n">
        <f aca="false">$B$4</f>
        <v>450</v>
      </c>
      <c r="Q16" s="47" t="n">
        <f aca="false">$B$4</f>
        <v>450</v>
      </c>
      <c r="R16" s="47" t="n">
        <f aca="false">$B$4</f>
        <v>450</v>
      </c>
      <c r="S16" s="47" t="n">
        <f aca="false">$B$4</f>
        <v>450</v>
      </c>
      <c r="T16" s="47" t="n">
        <f aca="false">$B$4</f>
        <v>450</v>
      </c>
      <c r="U16" s="47" t="n">
        <f aca="false">$B$4</f>
        <v>450</v>
      </c>
      <c r="V16" s="47" t="n">
        <f aca="false">$B$4</f>
        <v>450</v>
      </c>
      <c r="W16" s="47" t="n">
        <f aca="false">$B$4</f>
        <v>450</v>
      </c>
      <c r="X16" s="47" t="n">
        <f aca="false">$B$4</f>
        <v>450</v>
      </c>
      <c r="Y16" s="47" t="n">
        <f aca="false">$B$4</f>
        <v>450</v>
      </c>
      <c r="Z16" s="47" t="n">
        <f aca="false">$B$4</f>
        <v>450</v>
      </c>
      <c r="AA16" s="47" t="n">
        <f aca="false">$B$4</f>
        <v>450</v>
      </c>
      <c r="AB16" s="47" t="n">
        <f aca="false">$B$4</f>
        <v>450</v>
      </c>
      <c r="AC16" s="47" t="n">
        <f aca="false">$B$4</f>
        <v>450</v>
      </c>
      <c r="AD16" s="47" t="n">
        <f aca="false">$B$4</f>
        <v>450</v>
      </c>
      <c r="AE16" s="47" t="n">
        <f aca="false">$B$4</f>
        <v>450</v>
      </c>
      <c r="AF16" s="47" t="n">
        <f aca="false">$B$4</f>
        <v>450</v>
      </c>
      <c r="AG16" s="47" t="n">
        <f aca="false">$B$4</f>
        <v>450</v>
      </c>
      <c r="AH16" s="47" t="n">
        <f aca="false">$B$4</f>
        <v>450</v>
      </c>
      <c r="AI16" s="47" t="n">
        <f aca="false">$B$4</f>
        <v>450</v>
      </c>
      <c r="AJ16" s="47" t="n">
        <f aca="false">$B$4</f>
        <v>450</v>
      </c>
      <c r="AK16" s="47" t="n">
        <f aca="false">$B$4</f>
        <v>450</v>
      </c>
      <c r="AL16" s="47" t="n">
        <f aca="false">$B$4</f>
        <v>450</v>
      </c>
    </row>
    <row r="17" customFormat="false" ht="15" hidden="false" customHeight="false" outlineLevel="0" collapsed="false">
      <c r="A17" s="48" t="s">
        <v>193</v>
      </c>
      <c r="C17" s="47" t="n">
        <f aca="false">$B$5+MAX(0,$B$6*('Monthly Model'!C13+'Monthly Model'!C14+'Monthly Model'!C15-$B$7))</f>
        <v>700</v>
      </c>
      <c r="D17" s="47" t="n">
        <f aca="false">$B$5+MAX(0,$B$6*('Monthly Model'!D13+'Monthly Model'!D14+'Monthly Model'!D15-$B$7))</f>
        <v>700</v>
      </c>
      <c r="E17" s="47" t="n">
        <f aca="false">$B$5+MAX(0,$B$6*('Monthly Model'!E13+'Monthly Model'!E14+'Monthly Model'!E15-$B$7))</f>
        <v>700</v>
      </c>
      <c r="F17" s="47" t="n">
        <f aca="false">$B$5+MAX(0,$B$6*('Monthly Model'!F13+'Monthly Model'!F14+'Monthly Model'!F15-$B$7))</f>
        <v>712</v>
      </c>
      <c r="G17" s="47" t="n">
        <f aca="false">$B$5+MAX(0,$B$6*('Monthly Model'!G13+'Monthly Model'!G14+'Monthly Model'!G15-$B$7))</f>
        <v>724</v>
      </c>
      <c r="H17" s="47" t="n">
        <f aca="false">$B$5+MAX(0,$B$6*('Monthly Model'!H13+'Monthly Model'!H14+'Monthly Model'!H15-$B$7))</f>
        <v>736</v>
      </c>
      <c r="I17" s="47" t="n">
        <f aca="false">$B$5+MAX(0,$B$6*('Monthly Model'!I13+'Monthly Model'!I14+'Monthly Model'!I15-$B$7))</f>
        <v>784</v>
      </c>
      <c r="J17" s="47" t="n">
        <f aca="false">$B$5+MAX(0,$B$6*('Monthly Model'!J13+'Monthly Model'!J14+'Monthly Model'!J15-$B$7))</f>
        <v>814</v>
      </c>
      <c r="K17" s="47" t="n">
        <f aca="false">$B$5+MAX(0,$B$6*('Monthly Model'!K13+'Monthly Model'!K14+'Monthly Model'!K15-$B$7))</f>
        <v>862</v>
      </c>
      <c r="L17" s="47" t="n">
        <f aca="false">$B$5+MAX(0,$B$6*('Monthly Model'!L13+'Monthly Model'!L14+'Monthly Model'!L15-$B$7))</f>
        <v>886</v>
      </c>
      <c r="M17" s="47" t="n">
        <f aca="false">$B$5+MAX(0,$B$6*('Monthly Model'!M13+'Monthly Model'!M14+'Monthly Model'!M15-$B$7))</f>
        <v>910</v>
      </c>
      <c r="N17" s="47" t="n">
        <f aca="false">$B$5+MAX(0,$B$6*('Monthly Model'!N13+'Monthly Model'!N14+'Monthly Model'!N15-$B$7))</f>
        <v>958</v>
      </c>
      <c r="O17" s="47" t="n">
        <f aca="false">$B$5+MAX(0,$B$6*('Monthly Model'!O13+'Monthly Model'!O14+'Monthly Model'!O15-$B$7))</f>
        <v>1018</v>
      </c>
      <c r="P17" s="47" t="n">
        <f aca="false">$B$5+MAX(0,$B$6*('Monthly Model'!P13+'Monthly Model'!P14+'Monthly Model'!P15-$B$7))</f>
        <v>1084</v>
      </c>
      <c r="Q17" s="47" t="n">
        <f aca="false">$B$5+MAX(0,$B$6*('Monthly Model'!Q13+'Monthly Model'!Q14+'Monthly Model'!Q15-$B$7))</f>
        <v>1150</v>
      </c>
      <c r="R17" s="47" t="n">
        <f aca="false">$B$5+MAX(0,$B$6*('Monthly Model'!R13+'Monthly Model'!R14+'Monthly Model'!R15-$B$7))</f>
        <v>1210</v>
      </c>
      <c r="S17" s="47" t="n">
        <f aca="false">$B$5+MAX(0,$B$6*('Monthly Model'!S13+'Monthly Model'!S14+'Monthly Model'!S15-$B$7))</f>
        <v>1270</v>
      </c>
      <c r="T17" s="47" t="n">
        <f aca="false">$B$5+MAX(0,$B$6*('Monthly Model'!T13+'Monthly Model'!T14+'Monthly Model'!T15-$B$7))</f>
        <v>1330</v>
      </c>
      <c r="U17" s="47" t="n">
        <f aca="false">$B$5+MAX(0,$B$6*('Monthly Model'!U13+'Monthly Model'!U14+'Monthly Model'!U15-$B$7))</f>
        <v>1414</v>
      </c>
      <c r="V17" s="47" t="n">
        <f aca="false">$B$5+MAX(0,$B$6*('Monthly Model'!V13+'Monthly Model'!V14+'Monthly Model'!V15-$B$7))</f>
        <v>1498</v>
      </c>
      <c r="W17" s="47" t="n">
        <f aca="false">$B$5+MAX(0,$B$6*('Monthly Model'!W13+'Monthly Model'!W14+'Monthly Model'!W15-$B$7))</f>
        <v>1582</v>
      </c>
      <c r="X17" s="47" t="n">
        <f aca="false">$B$5+MAX(0,$B$6*('Monthly Model'!X13+'Monthly Model'!X14+'Monthly Model'!X15-$B$7))</f>
        <v>1666</v>
      </c>
      <c r="Y17" s="47" t="n">
        <f aca="false">$B$5+MAX(0,$B$6*('Monthly Model'!Y13+'Monthly Model'!Y14+'Monthly Model'!Y15-$B$7))</f>
        <v>1744</v>
      </c>
      <c r="Z17" s="47" t="n">
        <f aca="false">$B$5+MAX(0,$B$6*('Monthly Model'!Z13+'Monthly Model'!Z14+'Monthly Model'!Z15-$B$7))</f>
        <v>1822</v>
      </c>
      <c r="AA17" s="47" t="n">
        <f aca="false">$B$5+MAX(0,$B$6*('Monthly Model'!AA13+'Monthly Model'!AA14+'Monthly Model'!AA15-$B$7))</f>
        <v>1906</v>
      </c>
      <c r="AB17" s="47" t="n">
        <f aca="false">$B$5+MAX(0,$B$6*('Monthly Model'!AB13+'Monthly Model'!AB14+'Monthly Model'!AB15-$B$7))</f>
        <v>1990</v>
      </c>
      <c r="AC17" s="47" t="n">
        <f aca="false">$B$5+MAX(0,$B$6*('Monthly Model'!AC13+'Monthly Model'!AC14+'Monthly Model'!AC15-$B$7))</f>
        <v>2074</v>
      </c>
      <c r="AD17" s="47" t="n">
        <f aca="false">$B$5+MAX(0,$B$6*('Monthly Model'!AD13+'Monthly Model'!AD14+'Monthly Model'!AD15-$B$7))</f>
        <v>2164</v>
      </c>
      <c r="AE17" s="47" t="n">
        <f aca="false">$B$5+MAX(0,$B$6*('Monthly Model'!AE13+'Monthly Model'!AE14+'Monthly Model'!AE15-$B$7))</f>
        <v>2242</v>
      </c>
      <c r="AF17" s="47" t="n">
        <f aca="false">$B$5+MAX(0,$B$6*('Monthly Model'!AF13+'Monthly Model'!AF14+'Monthly Model'!AF15-$B$7))</f>
        <v>2320</v>
      </c>
      <c r="AG17" s="47" t="n">
        <f aca="false">$B$5+MAX(0,$B$6*('Monthly Model'!AG13+'Monthly Model'!AG14+'Monthly Model'!AG15-$B$7))</f>
        <v>2398</v>
      </c>
      <c r="AH17" s="47" t="n">
        <f aca="false">$B$5+MAX(0,$B$6*('Monthly Model'!AH13+'Monthly Model'!AH14+'Monthly Model'!AH15-$B$7))</f>
        <v>2476</v>
      </c>
      <c r="AI17" s="47" t="n">
        <f aca="false">$B$5+MAX(0,$B$6*('Monthly Model'!AI13+'Monthly Model'!AI14+'Monthly Model'!AI15-$B$7))</f>
        <v>2560</v>
      </c>
      <c r="AJ17" s="47" t="n">
        <f aca="false">$B$5+MAX(0,$B$6*('Monthly Model'!AJ13+'Monthly Model'!AJ14+'Monthly Model'!AJ15-$B$7))</f>
        <v>2638</v>
      </c>
      <c r="AK17" s="47" t="n">
        <f aca="false">$B$5+MAX(0,$B$6*('Monthly Model'!AK13+'Monthly Model'!AK14+'Monthly Model'!AK15-$B$7))</f>
        <v>2716</v>
      </c>
      <c r="AL17" s="47" t="n">
        <f aca="false">$B$5+MAX(0,$B$6*('Monthly Model'!AL13+'Monthly Model'!AL14+'Monthly Model'!AL15-$B$7))</f>
        <v>2794</v>
      </c>
    </row>
    <row r="18" customFormat="false" ht="15" hidden="false" customHeight="false" outlineLevel="0" collapsed="false">
      <c r="A18" s="48" t="s">
        <v>194</v>
      </c>
      <c r="C18" s="47" t="n">
        <f aca="false">$B$8+IF(C15&gt;=9,$B$9,0)</f>
        <v>700</v>
      </c>
      <c r="D18" s="47" t="n">
        <f aca="false">$B$8+IF(D15&gt;=9,$B$9,0)</f>
        <v>700</v>
      </c>
      <c r="E18" s="47" t="n">
        <f aca="false">$B$8+IF(E15&gt;=9,$B$9,0)</f>
        <v>700</v>
      </c>
      <c r="F18" s="47" t="n">
        <f aca="false">$B$8+IF(F15&gt;=9,$B$9,0)</f>
        <v>700</v>
      </c>
      <c r="G18" s="47" t="n">
        <f aca="false">$B$8+IF(G15&gt;=9,$B$9,0)</f>
        <v>700</v>
      </c>
      <c r="H18" s="47" t="n">
        <f aca="false">$B$8+IF(H15&gt;=9,$B$9,0)</f>
        <v>700</v>
      </c>
      <c r="I18" s="47" t="n">
        <f aca="false">$B$8+IF(I15&gt;=9,$B$9,0)</f>
        <v>700</v>
      </c>
      <c r="J18" s="47" t="n">
        <f aca="false">$B$8+IF(J15&gt;=9,$B$9,0)</f>
        <v>700</v>
      </c>
      <c r="K18" s="47" t="n">
        <f aca="false">$B$8+IF(K15&gt;=9,$B$9,0)</f>
        <v>800</v>
      </c>
      <c r="L18" s="47" t="n">
        <f aca="false">$B$8+IF(L15&gt;=9,$B$9,0)</f>
        <v>800</v>
      </c>
      <c r="M18" s="47" t="n">
        <f aca="false">$B$8+IF(M15&gt;=9,$B$9,0)</f>
        <v>800</v>
      </c>
      <c r="N18" s="47" t="n">
        <f aca="false">$B$8+IF(N15&gt;=9,$B$9,0)</f>
        <v>800</v>
      </c>
      <c r="O18" s="47" t="n">
        <f aca="false">$B$8+IF(O15&gt;=9,$B$9,0)</f>
        <v>800</v>
      </c>
      <c r="P18" s="47" t="n">
        <f aca="false">$B$8+IF(P15&gt;=9,$B$9,0)</f>
        <v>800</v>
      </c>
      <c r="Q18" s="47" t="n">
        <f aca="false">$B$8+IF(Q15&gt;=9,$B$9,0)</f>
        <v>800</v>
      </c>
      <c r="R18" s="47" t="n">
        <f aca="false">$B$8+IF(R15&gt;=9,$B$9,0)</f>
        <v>800</v>
      </c>
      <c r="S18" s="47" t="n">
        <f aca="false">$B$8+IF(S15&gt;=9,$B$9,0)</f>
        <v>800</v>
      </c>
      <c r="T18" s="47" t="n">
        <f aca="false">$B$8+IF(T15&gt;=9,$B$9,0)</f>
        <v>800</v>
      </c>
      <c r="U18" s="47" t="n">
        <f aca="false">$B$8+IF(U15&gt;=9,$B$9,0)</f>
        <v>800</v>
      </c>
      <c r="V18" s="47" t="n">
        <f aca="false">$B$8+IF(V15&gt;=9,$B$9,0)</f>
        <v>800</v>
      </c>
      <c r="W18" s="47" t="n">
        <f aca="false">$B$8+IF(W15&gt;=9,$B$9,0)</f>
        <v>800</v>
      </c>
      <c r="X18" s="47" t="n">
        <f aca="false">$B$8+IF(X15&gt;=9,$B$9,0)</f>
        <v>800</v>
      </c>
      <c r="Y18" s="47" t="n">
        <f aca="false">$B$8+IF(Y15&gt;=9,$B$9,0)</f>
        <v>800</v>
      </c>
      <c r="Z18" s="47" t="n">
        <f aca="false">$B$8+IF(Z15&gt;=9,$B$9,0)</f>
        <v>800</v>
      </c>
      <c r="AA18" s="47" t="n">
        <f aca="false">$B$8+IF(AA15&gt;=9,$B$9,0)</f>
        <v>800</v>
      </c>
      <c r="AB18" s="47" t="n">
        <f aca="false">$B$8+IF(AB15&gt;=9,$B$9,0)</f>
        <v>800</v>
      </c>
      <c r="AC18" s="47" t="n">
        <f aca="false">$B$8+IF(AC15&gt;=9,$B$9,0)</f>
        <v>800</v>
      </c>
      <c r="AD18" s="47" t="n">
        <f aca="false">$B$8+IF(AD15&gt;=9,$B$9,0)</f>
        <v>800</v>
      </c>
      <c r="AE18" s="47" t="n">
        <f aca="false">$B$8+IF(AE15&gt;=9,$B$9,0)</f>
        <v>800</v>
      </c>
      <c r="AF18" s="47" t="n">
        <f aca="false">$B$8+IF(AF15&gt;=9,$B$9,0)</f>
        <v>800</v>
      </c>
      <c r="AG18" s="47" t="n">
        <f aca="false">$B$8+IF(AG15&gt;=9,$B$9,0)</f>
        <v>800</v>
      </c>
      <c r="AH18" s="47" t="n">
        <f aca="false">$B$8+IF(AH15&gt;=9,$B$9,0)</f>
        <v>800</v>
      </c>
      <c r="AI18" s="47" t="n">
        <f aca="false">$B$8+IF(AI15&gt;=9,$B$9,0)</f>
        <v>800</v>
      </c>
      <c r="AJ18" s="47" t="n">
        <f aca="false">$B$8+IF(AJ15&gt;=9,$B$9,0)</f>
        <v>800</v>
      </c>
      <c r="AK18" s="47" t="n">
        <f aca="false">$B$8+IF(AK15&gt;=9,$B$9,0)</f>
        <v>800</v>
      </c>
      <c r="AL18" s="47" t="n">
        <f aca="false">$B$8+IF(AL15&gt;=9,$B$9,0)</f>
        <v>800</v>
      </c>
    </row>
    <row r="19" customFormat="false" ht="15" hidden="false" customHeight="false" outlineLevel="0" collapsed="false">
      <c r="A19" s="48" t="s">
        <v>195</v>
      </c>
      <c r="C19" s="47" t="n">
        <f aca="false">$B$10+IF(C15&gt;=9,$B$11,0)</f>
        <v>650</v>
      </c>
      <c r="D19" s="47" t="n">
        <f aca="false">$B$10+IF(D15&gt;=9,$B$11,0)</f>
        <v>650</v>
      </c>
      <c r="E19" s="47" t="n">
        <f aca="false">$B$10+IF(E15&gt;=9,$B$11,0)</f>
        <v>650</v>
      </c>
      <c r="F19" s="47" t="n">
        <f aca="false">$B$10+IF(F15&gt;=9,$B$11,0)</f>
        <v>650</v>
      </c>
      <c r="G19" s="47" t="n">
        <f aca="false">$B$10+IF(G15&gt;=9,$B$11,0)</f>
        <v>650</v>
      </c>
      <c r="H19" s="47" t="n">
        <f aca="false">$B$10+IF(H15&gt;=9,$B$11,0)</f>
        <v>650</v>
      </c>
      <c r="I19" s="47" t="n">
        <f aca="false">$B$10+IF(I15&gt;=9,$B$11,0)</f>
        <v>650</v>
      </c>
      <c r="J19" s="47" t="n">
        <f aca="false">$B$10+IF(J15&gt;=9,$B$11,0)</f>
        <v>650</v>
      </c>
      <c r="K19" s="47" t="n">
        <f aca="false">$B$10+IF(K15&gt;=9,$B$11,0)</f>
        <v>800</v>
      </c>
      <c r="L19" s="47" t="n">
        <f aca="false">$B$10+IF(L15&gt;=9,$B$11,0)</f>
        <v>800</v>
      </c>
      <c r="M19" s="47" t="n">
        <f aca="false">$B$10+IF(M15&gt;=9,$B$11,0)</f>
        <v>800</v>
      </c>
      <c r="N19" s="47" t="n">
        <f aca="false">$B$10+IF(N15&gt;=9,$B$11,0)</f>
        <v>800</v>
      </c>
      <c r="O19" s="47" t="n">
        <f aca="false">$B$10+IF(O15&gt;=9,$B$11,0)</f>
        <v>800</v>
      </c>
      <c r="P19" s="47" t="n">
        <f aca="false">$B$10+IF(P15&gt;=9,$B$11,0)</f>
        <v>800</v>
      </c>
      <c r="Q19" s="47" t="n">
        <f aca="false">$B$10+IF(Q15&gt;=9,$B$11,0)</f>
        <v>800</v>
      </c>
      <c r="R19" s="47" t="n">
        <f aca="false">$B$10+IF(R15&gt;=9,$B$11,0)</f>
        <v>800</v>
      </c>
      <c r="S19" s="47" t="n">
        <f aca="false">$B$10+IF(S15&gt;=9,$B$11,0)</f>
        <v>800</v>
      </c>
      <c r="T19" s="47" t="n">
        <f aca="false">$B$10+IF(T15&gt;=9,$B$11,0)</f>
        <v>800</v>
      </c>
      <c r="U19" s="47" t="n">
        <f aca="false">$B$10+IF(U15&gt;=9,$B$11,0)</f>
        <v>800</v>
      </c>
      <c r="V19" s="47" t="n">
        <f aca="false">$B$10+IF(V15&gt;=9,$B$11,0)</f>
        <v>800</v>
      </c>
      <c r="W19" s="47" t="n">
        <f aca="false">$B$10+IF(W15&gt;=9,$B$11,0)</f>
        <v>800</v>
      </c>
      <c r="X19" s="47" t="n">
        <f aca="false">$B$10+IF(X15&gt;=9,$B$11,0)</f>
        <v>800</v>
      </c>
      <c r="Y19" s="47" t="n">
        <f aca="false">$B$10+IF(Y15&gt;=9,$B$11,0)</f>
        <v>800</v>
      </c>
      <c r="Z19" s="47" t="n">
        <f aca="false">$B$10+IF(Z15&gt;=9,$B$11,0)</f>
        <v>800</v>
      </c>
      <c r="AA19" s="47" t="n">
        <f aca="false">$B$10+IF(AA15&gt;=9,$B$11,0)</f>
        <v>800</v>
      </c>
      <c r="AB19" s="47" t="n">
        <f aca="false">$B$10+IF(AB15&gt;=9,$B$11,0)</f>
        <v>800</v>
      </c>
      <c r="AC19" s="47" t="n">
        <f aca="false">$B$10+IF(AC15&gt;=9,$B$11,0)</f>
        <v>800</v>
      </c>
      <c r="AD19" s="47" t="n">
        <f aca="false">$B$10+IF(AD15&gt;=9,$B$11,0)</f>
        <v>800</v>
      </c>
      <c r="AE19" s="47" t="n">
        <f aca="false">$B$10+IF(AE15&gt;=9,$B$11,0)</f>
        <v>800</v>
      </c>
      <c r="AF19" s="47" t="n">
        <f aca="false">$B$10+IF(AF15&gt;=9,$B$11,0)</f>
        <v>800</v>
      </c>
      <c r="AG19" s="47" t="n">
        <f aca="false">$B$10+IF(AG15&gt;=9,$B$11,0)</f>
        <v>800</v>
      </c>
      <c r="AH19" s="47" t="n">
        <f aca="false">$B$10+IF(AH15&gt;=9,$B$11,0)</f>
        <v>800</v>
      </c>
      <c r="AI19" s="47" t="n">
        <f aca="false">$B$10+IF(AI15&gt;=9,$B$11,0)</f>
        <v>800</v>
      </c>
      <c r="AJ19" s="47" t="n">
        <f aca="false">$B$10+IF(AJ15&gt;=9,$B$11,0)</f>
        <v>800</v>
      </c>
      <c r="AK19" s="47" t="n">
        <f aca="false">$B$10+IF(AK15&gt;=9,$B$11,0)</f>
        <v>800</v>
      </c>
      <c r="AL19" s="47" t="n">
        <f aca="false">$B$10+IF(AL15&gt;=9,$B$11,0)</f>
        <v>800</v>
      </c>
    </row>
    <row r="22" customFormat="false" ht="15" hidden="false" customHeight="false" outlineLevel="0" collapsed="false">
      <c r="A22" s="49" t="s">
        <v>160</v>
      </c>
      <c r="C22" s="50" t="n">
        <f aca="false">SUM(C16:C19)</f>
        <v>2500</v>
      </c>
      <c r="D22" s="50" t="n">
        <f aca="false">SUM(D16:D19)</f>
        <v>2500</v>
      </c>
      <c r="E22" s="50" t="n">
        <f aca="false">SUM(E16:E19)</f>
        <v>2500</v>
      </c>
      <c r="F22" s="50" t="n">
        <f aca="false">SUM(F16:F19)</f>
        <v>2512</v>
      </c>
      <c r="G22" s="50" t="n">
        <f aca="false">SUM(G16:G19)</f>
        <v>2524</v>
      </c>
      <c r="H22" s="50" t="n">
        <f aca="false">SUM(H16:H19)</f>
        <v>2536</v>
      </c>
      <c r="I22" s="50" t="n">
        <f aca="false">SUM(I16:I19)</f>
        <v>2584</v>
      </c>
      <c r="J22" s="50" t="n">
        <f aca="false">SUM(J16:J19)</f>
        <v>2614</v>
      </c>
      <c r="K22" s="50" t="n">
        <f aca="false">SUM(K16:K19)</f>
        <v>2912</v>
      </c>
      <c r="L22" s="50" t="n">
        <f aca="false">SUM(L16:L19)</f>
        <v>2936</v>
      </c>
      <c r="M22" s="50" t="n">
        <f aca="false">SUM(M16:M19)</f>
        <v>2960</v>
      </c>
      <c r="N22" s="50" t="n">
        <f aca="false">SUM(N16:N19)</f>
        <v>3008</v>
      </c>
      <c r="O22" s="50" t="n">
        <f aca="false">SUM(O16:O19)</f>
        <v>3068</v>
      </c>
      <c r="P22" s="50" t="n">
        <f aca="false">SUM(P16:P19)</f>
        <v>3134</v>
      </c>
      <c r="Q22" s="50" t="n">
        <f aca="false">SUM(Q16:Q19)</f>
        <v>3200</v>
      </c>
      <c r="R22" s="50" t="n">
        <f aca="false">SUM(R16:R19)</f>
        <v>3260</v>
      </c>
      <c r="S22" s="50" t="n">
        <f aca="false">SUM(S16:S19)</f>
        <v>3320</v>
      </c>
      <c r="T22" s="50" t="n">
        <f aca="false">SUM(T16:T19)</f>
        <v>3380</v>
      </c>
      <c r="U22" s="50" t="n">
        <f aca="false">SUM(U16:U19)</f>
        <v>3464</v>
      </c>
      <c r="V22" s="50" t="n">
        <f aca="false">SUM(V16:V19)</f>
        <v>3548</v>
      </c>
      <c r="W22" s="50" t="n">
        <f aca="false">SUM(W16:W19)</f>
        <v>3632</v>
      </c>
      <c r="X22" s="50" t="n">
        <f aca="false">SUM(X16:X19)</f>
        <v>3716</v>
      </c>
      <c r="Y22" s="50" t="n">
        <f aca="false">SUM(Y16:Y19)</f>
        <v>3794</v>
      </c>
      <c r="Z22" s="50" t="n">
        <f aca="false">SUM(Z16:Z19)</f>
        <v>3872</v>
      </c>
      <c r="AA22" s="50" t="n">
        <f aca="false">SUM(AA16:AA19)</f>
        <v>3956</v>
      </c>
      <c r="AB22" s="50" t="n">
        <f aca="false">SUM(AB16:AB19)</f>
        <v>4040</v>
      </c>
      <c r="AC22" s="50" t="n">
        <f aca="false">SUM(AC16:AC19)</f>
        <v>4124</v>
      </c>
      <c r="AD22" s="50" t="n">
        <f aca="false">SUM(AD16:AD19)</f>
        <v>4214</v>
      </c>
      <c r="AE22" s="50" t="n">
        <f aca="false">SUM(AE16:AE19)</f>
        <v>4292</v>
      </c>
      <c r="AF22" s="50" t="n">
        <f aca="false">SUM(AF16:AF19)</f>
        <v>4370</v>
      </c>
      <c r="AG22" s="50" t="n">
        <f aca="false">SUM(AG16:AG19)</f>
        <v>4448</v>
      </c>
      <c r="AH22" s="50" t="n">
        <f aca="false">SUM(AH16:AH19)</f>
        <v>4526</v>
      </c>
      <c r="AI22" s="50" t="n">
        <f aca="false">SUM(AI16:AI19)</f>
        <v>4610</v>
      </c>
      <c r="AJ22" s="50" t="n">
        <f aca="false">SUM(AJ16:AJ19)</f>
        <v>4688</v>
      </c>
      <c r="AK22" s="50" t="n">
        <f aca="false">SUM(AK16:AK19)</f>
        <v>4766</v>
      </c>
      <c r="AL22" s="50" t="n">
        <f aca="false">SUM(AL16:AL19)</f>
        <v>4844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2026-08-09T15:40:02Z</dcterms:created>
  <dc:creator>openpyxl</dc:creator>
  <dc:description/>
  <dc:language>en-US</dc:language>
  <cp:lastModifiedBy/>
  <dcterms:modified xsi:type="dcterms:W3CDTF">2026-08-11T16:36:17Z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