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24-Month Cash Flow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<sst xmlns="http://schemas.openxmlformats.org/spreadsheetml/2006/main" count="217" uniqueCount="197">
  <si>
    <t xml:space="preserve">HARLA — FINANCIAL MODEL ASSUMPTIONS  |  24-month  |  2026-06-09</t>
  </si>
  <si>
    <t xml:space="preserve">Blue = editable input. Black = formula. All figures in £ unless stated.</t>
  </si>
  <si>
    <t xml:space="preserve">FUNDRAISING</t>
  </si>
  <si>
    <t xml:space="preserve">Pre-seed raise (£)</t>
  </si>
  <si>
    <t xml:space="preserve">Pre-seed post-money (£)</t>
  </si>
  <si>
    <t xml:space="preserve">Seed raise target (£)</t>
  </si>
  <si>
    <t xml:space="preserve">Month 15 target</t>
  </si>
  <si>
    <t xml:space="preserve">Seed post-money (£)</t>
  </si>
  <si>
    <t xml:space="preserve">HEADCOUNT — ANNUAL SALARIES (£)</t>
  </si>
  <si>
    <t xml:space="preserve">CEO (George Unsworth)</t>
  </si>
  <si>
    <t xml:space="preserve">Joins M1</t>
  </si>
  <si>
    <t xml:space="preserve">Head of Product (Alper Turktas)</t>
  </si>
  <si>
    <t xml:space="preserve">Senior Developer (Kadir Boyraz)</t>
  </si>
  <si>
    <t xml:space="preserve">Senior Developer</t>
  </si>
  <si>
    <t xml:space="preserve">Joins M3</t>
  </si>
  <si>
    <t xml:space="preserve">DevOps Engineer</t>
  </si>
  <si>
    <t xml:space="preserve">Senior AI Engineer</t>
  </si>
  <si>
    <t xml:space="preserve">Delivery Lead</t>
  </si>
  <si>
    <t xml:space="preserve">Joins M9</t>
  </si>
  <si>
    <t xml:space="preserve">Ops Support</t>
  </si>
  <si>
    <t xml:space="preserve">EMPLOYER ON-COSTS</t>
  </si>
  <si>
    <t xml:space="preserve">NI + pension multiplier</t>
  </si>
  <si>
    <t xml:space="preserve">13.8% NI + 4% pension</t>
  </si>
  <si>
    <t xml:space="preserve">Healthcare per head per month (£)</t>
  </si>
  <si>
    <t xml:space="preserve">Group plan from M1</t>
  </si>
  <si>
    <t xml:space="preserve">REVENUE</t>
  </si>
  <si>
    <t xml:space="preserve">Dev partner fee M1 (£)</t>
  </si>
  <si>
    <t xml:space="preserve">One-off</t>
  </si>
  <si>
    <t xml:space="preserve">Dev partner fee M3 (£)</t>
  </si>
  <si>
    <t xml:space="preserve">Renewal</t>
  </si>
  <si>
    <t xml:space="preserve">SaaS fee per subscriber per month (£)</t>
  </si>
  <si>
    <t xml:space="preserve">Pack S</t>
  </si>
  <si>
    <t xml:space="preserve">Dev partners converting at M9</t>
  </si>
  <si>
    <t xml:space="preserve">New subscribers per month M10+</t>
  </si>
  <si>
    <t xml:space="preserve">INFRASTRUCTURE (£/month)</t>
  </si>
  <si>
    <t xml:space="preserve">Cloud hosting M1-M2</t>
  </si>
  <si>
    <t xml:space="preserve">Basic VPS + staging</t>
  </si>
  <si>
    <t xml:space="preserve">Cloud hosting M3-M8</t>
  </si>
  <si>
    <t xml:space="preserve">Production environment</t>
  </si>
  <si>
    <t xml:space="preserve">Cloud hosting M9+</t>
  </si>
  <si>
    <t xml:space="preserve">Scales with subscribers</t>
  </si>
  <si>
    <t xml:space="preserve">LLM/AI API base overhead</t>
  </si>
  <si>
    <t xml:space="preserve">Dev, testing, monitoring</t>
  </si>
  <si>
    <t xml:space="preserve">LLM/AI cost per transaction</t>
  </si>
  <si>
    <t xml:space="preserve">~2m tokens per deal</t>
  </si>
  <si>
    <t xml:space="preserve">KYC/AML per check (£)</t>
  </si>
  <si>
    <t xml:space="preserve">Per entity check</t>
  </si>
  <si>
    <t xml:space="preserve">KYC checks per transaction</t>
  </si>
  <si>
    <t xml:space="preserve">2 parties × 2 checks</t>
  </si>
  <si>
    <t xml:space="preserve">Auth &amp; identity</t>
  </si>
  <si>
    <t xml:space="preserve">Auth0 equivalent</t>
  </si>
  <si>
    <t xml:space="preserve">Monitoring M1-M8</t>
  </si>
  <si>
    <t xml:space="preserve">Datadog equivalent</t>
  </si>
  <si>
    <t xml:space="preserve">Monitoring M9+</t>
  </si>
  <si>
    <t xml:space="preserve">Scales with event volume</t>
  </si>
  <si>
    <t xml:space="preserve">Email / comms</t>
  </si>
  <si>
    <t xml:space="preserve">SendGrid equivalent</t>
  </si>
  <si>
    <t xml:space="preserve">Security &amp; backups</t>
  </si>
  <si>
    <t xml:space="preserve">Flat, review at M12</t>
  </si>
  <si>
    <t xml:space="preserve">OTHER OPERATING COSTS (£/month)</t>
  </si>
  <si>
    <t xml:space="preserve">AI dev tooling per person</t>
  </si>
  <si>
    <t xml:space="preserve">Claude Code, Copilot, Cursor etc.</t>
  </si>
  <si>
    <t xml:space="preserve">Tools &amp; software M1-M2</t>
  </si>
  <si>
    <t xml:space="preserve">Notion, GitHub, Figma etc.</t>
  </si>
  <si>
    <t xml:space="preserve">Tools &amp; software M3+</t>
  </si>
  <si>
    <t xml:space="preserve">Expands with team</t>
  </si>
  <si>
    <t xml:space="preserve">Legal M1-M2</t>
  </si>
  <si>
    <t xml:space="preserve">Setup, IP, contracts</t>
  </si>
  <si>
    <t xml:space="preserve">Legal M3-M8</t>
  </si>
  <si>
    <t xml:space="preserve">Ongoing</t>
  </si>
  <si>
    <t xml:space="preserve">Legal M9+</t>
  </si>
  <si>
    <t xml:space="preserve">Normalises</t>
  </si>
  <si>
    <t xml:space="preserve">Office M1-M8</t>
  </si>
  <si>
    <t xml:space="preserve">Co-working</t>
  </si>
  <si>
    <t xml:space="preserve">Office M9+</t>
  </si>
  <si>
    <t xml:space="preserve">Larger space</t>
  </si>
  <si>
    <t xml:space="preserve">Marketing M1-M8</t>
  </si>
  <si>
    <t xml:space="preserve">Marketing M9+</t>
  </si>
  <si>
    <t xml:space="preserve">Seed prep, outbound</t>
  </si>
  <si>
    <t xml:space="preserve">Accountancy</t>
  </si>
  <si>
    <t xml:space="preserve">Flat</t>
  </si>
  <si>
    <t xml:space="preserve">Equipment per person (£)</t>
  </si>
  <si>
    <t xml:space="preserve">One-off at hire month</t>
  </si>
  <si>
    <t xml:space="preserve">Cybersecurity M1-M2</t>
  </si>
  <si>
    <t xml:space="preserve">Basic tooling</t>
  </si>
  <si>
    <t xml:space="preserve">Cybersecurity M3-M8</t>
  </si>
  <si>
    <t xml:space="preserve">Active build phase</t>
  </si>
  <si>
    <t xml:space="preserve">Cybersecurity M9+</t>
  </si>
  <si>
    <t xml:space="preserve">Pre-launch hardening</t>
  </si>
  <si>
    <t xml:space="preserve">PR &amp; comms M3-M8</t>
  </si>
  <si>
    <t xml:space="preserve">Agency retainer</t>
  </si>
  <si>
    <t xml:space="preserve">PR &amp; comms M9+</t>
  </si>
  <si>
    <t xml:space="preserve">Seed raise prep</t>
  </si>
  <si>
    <t xml:space="preserve">UX research M3-M8</t>
  </si>
  <si>
    <t xml:space="preserve">User testing</t>
  </si>
  <si>
    <t xml:space="preserve">UX research M9+</t>
  </si>
  <si>
    <t xml:space="preserve">Scales with product</t>
  </si>
  <si>
    <t xml:space="preserve">HARLA — 24-MONTH BASE CASE CASH FLOW  |  2026-06-09</t>
  </si>
  <si>
    <t xml:space="preserve">PHASE 1: PROTOTYPE</t>
  </si>
  <si>
    <t xml:space="preserve">PHASE 2: BUILD</t>
  </si>
  <si>
    <t xml:space="preserve">PHASE 3: LAUNCH</t>
  </si>
  <si>
    <t xml:space="preserve">PHASE 4: SCALE</t>
  </si>
  <si>
    <t xml:space="preserve">LINE ITEM</t>
  </si>
  <si>
    <t xml:space="preserve">NOTES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</si>
  <si>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</si>
  <si>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</si>
  <si>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</si>
  <si>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</si>
  <si>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</si>
  <si>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</si>
  <si>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</si>
  <si>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</si>
  <si>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</si>
  <si>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</si>
  <si>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</si>
  <si>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</si>
  <si>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M13</t>
  </si>
  <si>
    <t xml:space="preserve">M14</t>
  </si>
  <si>
    <t xml:space="preserve">M15</t>
  </si>
  <si>
    <t xml:space="preserve">M16</t>
  </si>
  <si>
    <t xml:space="preserve">M17</t>
  </si>
  <si>
    <t xml:space="preserve">M18</t>
  </si>
  <si>
    <t xml:space="preserve">M19</t>
  </si>
  <si>
    <t xml:space="preserve">M20</t>
  </si>
  <si>
    <t xml:space="preserve">M21</t>
  </si>
  <si>
    <t xml:space="preserve">M22</t>
  </si>
  <si>
    <t xml:space="preserve">M23</t>
  </si>
  <si>
    <t xml:space="preserve">M24</t>
  </si>
  <si>
    <t xml:space="preserve">Dev partner fees (£)</t>
  </si>
  <si>
    <t xml:space="preserve">one-off</t>
  </si>
  <si>
    <t xml:space="preserve">New SaaS subscribers</t>
  </si>
  <si>
    <t xml:space="preserve">4 at M9, +1/mo from M10</t>
  </si>
  <si>
    <t xml:space="preserve">Cumulative subscribers</t>
  </si>
  <si>
    <t xml:space="preserve">SaaS revenue (£)</t>
  </si>
  <si>
    <t xml:space="preserve">£10k/sub/mo</t>
  </si>
  <si>
    <t xml:space="preserve">TOTAL REVENUE (£)</t>
  </si>
  <si>
    <t xml:space="preserve">Cumulative revenue (£)</t>
  </si>
  <si>
    <t xml:space="preserve">ARR run rate (£)</t>
  </si>
  <si>
    <t xml:space="preserve">SaaS × 12</t>
  </si>
  <si>
    <t xml:space="preserve">HEADCOUNT COSTS  (salary × 1.178 NI/pension + £65/head healthcare)</t>
  </si>
  <si>
    <t xml:space="preserve">CEO</t>
  </si>
  <si>
    <t xml:space="preserve">from M1</t>
  </si>
  <si>
    <t xml:space="preserve">Head of Product</t>
  </si>
  <si>
    <t xml:space="preserve">from M3</t>
  </si>
  <si>
    <t xml:space="preserve">from M9</t>
  </si>
  <si>
    <t xml:space="preserve">Healthcare (£65/head/month)</t>
  </si>
  <si>
    <t xml:space="preserve">group plan</t>
  </si>
  <si>
    <t xml:space="preserve">TOTAL HEADCOUNT (£)</t>
  </si>
  <si>
    <t xml:space="preserve">INFRASTRUCTURE &amp; AI COSTS  (transaction-volume driven)</t>
  </si>
  <si>
    <t xml:space="preserve">Active transactions (volume driver)</t>
  </si>
  <si>
    <t xml:space="preserve">edit to stress-test</t>
  </si>
  <si>
    <t xml:space="preserve">Cloud hosting (£)</t>
  </si>
  <si>
    <t xml:space="preserve">scales with volume</t>
  </si>
  <si>
    <t xml:space="preserve">LLM / AI API (£)</t>
  </si>
  <si>
    <t xml:space="preserve">£150 base + £18/tx</t>
  </si>
  <si>
    <t xml:space="preserve">KYC / AML API (£)</t>
  </si>
  <si>
    <t xml:space="preserve">4 checks/tx @ £8</t>
  </si>
  <si>
    <t xml:space="preserve">Document storage (£)</t>
  </si>
  <si>
    <t xml:space="preserve">grows with volume</t>
  </si>
  <si>
    <t xml:space="preserve">Auth &amp; identity (£)</t>
  </si>
  <si>
    <t xml:space="preserve">Auth0 equiv</t>
  </si>
  <si>
    <t xml:space="preserve">Monitoring &amp; logging (£)</t>
  </si>
  <si>
    <t xml:space="preserve">scales M9</t>
  </si>
  <si>
    <t xml:space="preserve">Email / comms (£)</t>
  </si>
  <si>
    <t xml:space="preserve">SendGrid equiv</t>
  </si>
  <si>
    <t xml:space="preserve">Security &amp; backups (£)</t>
  </si>
  <si>
    <t xml:space="preserve">flat</t>
  </si>
  <si>
    <t xml:space="preserve">TOTAL INFRASTRUCTURE (£)</t>
  </si>
  <si>
    <t xml:space="preserve">OTHER OPERATING COSTS</t>
  </si>
  <si>
    <t xml:space="preserve">AI dev tooling (£440/person/mo)</t>
  </si>
  <si>
    <t xml:space="preserve">scales with headcount</t>
  </si>
  <si>
    <t xml:space="preserve">Tools &amp; software (£)</t>
  </si>
  <si>
    <t xml:space="preserve">Legal &amp; compliance (£)</t>
  </si>
  <si>
    <t xml:space="preserve">steps down</t>
  </si>
  <si>
    <t xml:space="preserve">Co-working / office (£)</t>
  </si>
  <si>
    <t xml:space="preserve">steps up M9</t>
  </si>
  <si>
    <t xml:space="preserve">Marketing &amp; GTM (£)</t>
  </si>
  <si>
    <t xml:space="preserve">Accountancy (£)</t>
  </si>
  <si>
    <t xml:space="preserve">Equipment — laptops (£)</t>
  </si>
  <si>
    <t xml:space="preserve">£5k/person on hire</t>
  </si>
  <si>
    <t xml:space="preserve">Cybersecurity &amp; pen testing (£)</t>
  </si>
  <si>
    <t xml:space="preserve">phases up</t>
  </si>
  <si>
    <t xml:space="preserve">PR &amp; comms retainer (£)</t>
  </si>
  <si>
    <t xml:space="preserve">starts M3</t>
  </si>
  <si>
    <t xml:space="preserve">UX research &amp; testing (£)</t>
  </si>
  <si>
    <t xml:space="preserve">TOTAL OTHER OPEX (£)</t>
  </si>
  <si>
    <t xml:space="preserve">CASH FLOW SUMMARY</t>
  </si>
  <si>
    <t xml:space="preserve">Total revenue (£)</t>
  </si>
  <si>
    <t xml:space="preserve">Total headcount (£)</t>
  </si>
  <si>
    <t xml:space="preserve">Total infrastructure (£)</t>
  </si>
  <si>
    <t xml:space="preserve">Total other opex (£)</t>
  </si>
  <si>
    <t xml:space="preserve">MONTHLY BURN (£)</t>
  </si>
  <si>
    <t xml:space="preserve">NET CASH FLOW (£)</t>
  </si>
  <si>
    <t xml:space="preserve">Cumulative burn (£)</t>
  </si>
  <si>
    <t xml:space="preserve">CASH BALANCE (£)</t>
  </si>
  <si>
    <t xml:space="preserve">Infrastructure as % of burn</t>
  </si>
  <si>
    <t xml:space="preserve">trend indicator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</si>
</sst>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\(#,##0\);\-"/>
    <numFmt numFmtId="166" formatCode="0.000"/>
    <numFmt numFmtId="167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i val="true"/>
      <sz val="8"/>
      <color rgb="FF66666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  <font>
      <sz val="9"/>
      <color rgb="FF0000FF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9"/>
      <color rgb="FFC9A84C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CCCCCC"/>
      <name val="Arial"/>
      <family val="0"/>
      <charset val="1"/>
    </font>
    <font>
      <sz val="9"/>
      <color rgb="FF88888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D1B2A"/>
        <bgColor rgb="FF000000"/>
      </patternFill>
    </fill>
    <fill>
      <patternFill patternType="solid">
        <fgColor rgb="FF2C3E50"/>
        <bgColor rgb="FF1A3C34"/>
      </patternFill>
    </fill>
    <fill>
      <patternFill patternType="solid">
        <fgColor rgb="FF1A3C34"/>
        <bgColor rgb="FF2C3E50"/>
      </patternFill>
    </fill>
    <fill>
      <patternFill patternType="solid">
        <fgColor rgb="FF3D2B1F"/>
        <bgColor rgb="FF333300"/>
      </patternFill>
    </fill>
    <fill>
      <patternFill patternType="solid">
        <fgColor rgb="FFE8F5E9"/>
        <bgColor rgb="FFF2F2F2"/>
      </patternFill>
    </fill>
    <fill>
      <patternFill patternType="solid">
        <fgColor rgb="FFF2F2F2"/>
        <bgColor rgb="FFE8F5E9"/>
      </patternFill>
    </fill>
    <fill>
      <patternFill patternType="solid">
        <fgColor rgb="FFFFF3CD"/>
        <bgColor rgb="FFF2F2F2"/>
      </patternFill>
    </fill>
    <fill>
      <patternFill patternType="solid">
        <fgColor rgb="FFFCE4EC"/>
        <bgColor rgb="FFF2F2F2"/>
      </patternFill>
    </fill>
    <fill>
      <patternFill patternType="solid">
        <fgColor rgb="FFE3F2FD"/>
        <bgColor rgb="FFE8F5E9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1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8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9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1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3CD"/>
      <rgbColor rgb="FFE3F2FD"/>
      <rgbColor rgb="FF660066"/>
      <rgbColor rgb="FFFF8080"/>
      <rgbColor rgb="FF0066CC"/>
      <rgbColor rgb="FFFCE4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F2F2F2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A84C"/>
      <rgbColor rgb="FFFF6600"/>
      <rgbColor rgb="FF666666"/>
      <rgbColor rgb="FF999999"/>
      <rgbColor rgb="FF1A3C34"/>
      <rgbColor rgb="FF339966"/>
      <rgbColor rgb="FF0D1B2A"/>
      <rgbColor rgb="FF333300"/>
      <rgbColor rgb="FF993300"/>
      <rgbColor rgb="FF993366"/>
      <rgbColor rgb="FF2C3E50"/>
      <rgbColor rgb="FF3D2B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6"/>
    <col collapsed="false" customWidth="true" hidden="false" outlineLevel="0" max="3" min="3" style="0" width="40"/>
  </cols>
  <sheetData>
    <row r="1" customFormat="false" ht="25.5" hidden="false" customHeight="tru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/>
      <c r="C4" s="3"/>
    </row>
    <row r="5" customFormat="false" ht="15" hidden="false" customHeight="false" outlineLevel="0" collapsed="false">
      <c r="A5" s="4" t="s">
        <v>3</v>
      </c>
      <c r="B5" s="5" t="n">
        <v>1250000</v>
      </c>
    </row>
    <row r="6" customFormat="false" ht="15" hidden="false" customHeight="false" outlineLevel="0" collapsed="false">
      <c r="A6" s="4" t="s">
        <v>4</v>
      </c>
      <c r="B6" s="5" t="n">
        <v>6250000</v>
      </c>
    </row>
    <row r="7" customFormat="false" ht="15" hidden="false" customHeight="false" outlineLevel="0" collapsed="false">
      <c r="A7" s="4" t="s">
        <v>5</v>
      </c>
      <c r="B7" s="5" t="n">
        <v>8000000</v>
      </c>
      <c r="C7" s="6" t="s">
        <v>6</v>
      </c>
    </row>
    <row r="8" customFormat="false" ht="15" hidden="false" customHeight="false" outlineLevel="0" collapsed="false">
      <c r="A8" s="4" t="s">
        <v>7</v>
      </c>
      <c r="B8" s="5" t="n">
        <v>40000000</v>
      </c>
    </row>
    <row r="10" customFormat="false" ht="15" hidden="false" customHeight="false" outlineLevel="0" collapsed="false">
      <c r="A10" s="3" t="s">
        <v>8</v>
      </c>
      <c r="B10" s="3"/>
      <c r="C10" s="3"/>
    </row>
    <row r="11" customFormat="false" ht="15" hidden="false" customHeight="false" outlineLevel="0" collapsed="false">
      <c r="A11" s="4" t="s">
        <v>9</v>
      </c>
      <c r="B11" s="5" t="n">
        <v>115000</v>
      </c>
      <c r="C11" s="6" t="s">
        <v>10</v>
      </c>
    </row>
    <row r="12" customFormat="false" ht="15" hidden="false" customHeight="false" outlineLevel="0" collapsed="false">
      <c r="A12" s="4" t="s">
        <v>11</v>
      </c>
      <c r="B12" s="5" t="n">
        <v>100000</v>
      </c>
      <c r="C12" s="6" t="s">
        <v>10</v>
      </c>
    </row>
    <row r="13" customFormat="false" ht="15" hidden="false" customHeight="false" outlineLevel="0" collapsed="false">
      <c r="A13" s="4" t="s">
        <v>12</v>
      </c>
      <c r="B13" s="5" t="n">
        <v>110000</v>
      </c>
      <c r="C13" s="6" t="s">
        <v>10</v>
      </c>
    </row>
    <row r="14" customFormat="false" ht="15" hidden="false" customHeight="false" outlineLevel="0" collapsed="false">
      <c r="A14" s="4" t="s">
        <v>13</v>
      </c>
      <c r="B14" s="5" t="n">
        <v>110000</v>
      </c>
      <c r="C14" s="6" t="s">
        <v>14</v>
      </c>
    </row>
    <row r="15" customFormat="false" ht="15" hidden="false" customHeight="false" outlineLevel="0" collapsed="false">
      <c r="A15" s="4" t="s">
        <v>15</v>
      </c>
      <c r="B15" s="5" t="n">
        <v>85000</v>
      </c>
      <c r="C15" s="6" t="s">
        <v>14</v>
      </c>
    </row>
    <row r="16" customFormat="false" ht="15" hidden="false" customHeight="false" outlineLevel="0" collapsed="false">
      <c r="A16" s="4" t="s">
        <v>16</v>
      </c>
      <c r="B16" s="5" t="n">
        <v>110000</v>
      </c>
      <c r="C16" s="6" t="s">
        <v>14</v>
      </c>
    </row>
    <row r="17" customFormat="false" ht="15" hidden="false" customHeight="false" outlineLevel="0" collapsed="false">
      <c r="A17" s="4" t="s">
        <v>17</v>
      </c>
      <c r="B17" s="5" t="n">
        <v>75000</v>
      </c>
      <c r="C17" s="6" t="s">
        <v>18</v>
      </c>
    </row>
    <row r="18" customFormat="false" ht="15" hidden="false" customHeight="false" outlineLevel="0" collapsed="false">
      <c r="A18" s="4" t="s">
        <v>19</v>
      </c>
      <c r="B18" s="5" t="n">
        <v>65000</v>
      </c>
      <c r="C18" s="6" t="s">
        <v>18</v>
      </c>
    </row>
    <row r="20" customFormat="false" ht="15" hidden="false" customHeight="false" outlineLevel="0" collapsed="false">
      <c r="A20" s="3" t="s">
        <v>20</v>
      </c>
      <c r="B20" s="3"/>
      <c r="C20" s="3"/>
    </row>
    <row r="21" customFormat="false" ht="15" hidden="false" customHeight="false" outlineLevel="0" collapsed="false">
      <c r="A21" s="4" t="s">
        <v>21</v>
      </c>
      <c r="B21" s="7" t="n">
        <v>1.178</v>
      </c>
      <c r="C21" s="6" t="s">
        <v>22</v>
      </c>
    </row>
    <row r="22" customFormat="false" ht="15" hidden="false" customHeight="false" outlineLevel="0" collapsed="false">
      <c r="A22" s="4" t="s">
        <v>23</v>
      </c>
      <c r="B22" s="5" t="n">
        <v>65</v>
      </c>
      <c r="C22" s="6" t="s">
        <v>24</v>
      </c>
    </row>
    <row r="24" customFormat="false" ht="15" hidden="false" customHeight="false" outlineLevel="0" collapsed="false">
      <c r="A24" s="3" t="s">
        <v>25</v>
      </c>
      <c r="B24" s="3"/>
      <c r="C24" s="3"/>
    </row>
    <row r="25" customFormat="false" ht="15" hidden="false" customHeight="false" outlineLevel="0" collapsed="false">
      <c r="A25" s="4" t="s">
        <v>26</v>
      </c>
      <c r="B25" s="5" t="n">
        <v>20000</v>
      </c>
      <c r="C25" s="6" t="s">
        <v>27</v>
      </c>
    </row>
    <row r="26" customFormat="false" ht="15" hidden="false" customHeight="false" outlineLevel="0" collapsed="false">
      <c r="A26" s="4" t="s">
        <v>28</v>
      </c>
      <c r="B26" s="5" t="n">
        <v>10000</v>
      </c>
      <c r="C26" s="6" t="s">
        <v>29</v>
      </c>
    </row>
    <row r="27" customFormat="false" ht="15" hidden="false" customHeight="false" outlineLevel="0" collapsed="false">
      <c r="A27" s="4" t="s">
        <v>30</v>
      </c>
      <c r="B27" s="5" t="n">
        <v>10000</v>
      </c>
      <c r="C27" s="6" t="s">
        <v>31</v>
      </c>
    </row>
    <row r="28" customFormat="false" ht="15" hidden="false" customHeight="false" outlineLevel="0" collapsed="false">
      <c r="A28" s="4" t="s">
        <v>32</v>
      </c>
      <c r="B28" s="5" t="n">
        <v>4</v>
      </c>
    </row>
    <row r="29" customFormat="false" ht="15" hidden="false" customHeight="false" outlineLevel="0" collapsed="false">
      <c r="A29" s="4" t="s">
        <v>33</v>
      </c>
      <c r="B29" s="5" t="n">
        <v>1</v>
      </c>
    </row>
    <row r="31" customFormat="false" ht="15" hidden="false" customHeight="false" outlineLevel="0" collapsed="false">
      <c r="A31" s="3" t="s">
        <v>34</v>
      </c>
      <c r="B31" s="3"/>
      <c r="C31" s="3"/>
    </row>
    <row r="32" customFormat="false" ht="15" hidden="false" customHeight="false" outlineLevel="0" collapsed="false">
      <c r="A32" s="4" t="s">
        <v>35</v>
      </c>
      <c r="B32" s="5" t="n">
        <v>400</v>
      </c>
      <c r="C32" s="6" t="s">
        <v>36</v>
      </c>
    </row>
    <row r="33" customFormat="false" ht="15" hidden="false" customHeight="false" outlineLevel="0" collapsed="false">
      <c r="A33" s="4" t="s">
        <v>37</v>
      </c>
      <c r="B33" s="5" t="n">
        <v>800</v>
      </c>
      <c r="C33" s="6" t="s">
        <v>38</v>
      </c>
    </row>
    <row r="34" customFormat="false" ht="15" hidden="false" customHeight="false" outlineLevel="0" collapsed="false">
      <c r="A34" s="4" t="s">
        <v>39</v>
      </c>
      <c r="B34" s="5" t="n">
        <v>1400</v>
      </c>
      <c r="C34" s="6" t="s">
        <v>40</v>
      </c>
    </row>
    <row r="35" customFormat="false" ht="15" hidden="false" customHeight="false" outlineLevel="0" collapsed="false">
      <c r="A35" s="4" t="s">
        <v>41</v>
      </c>
      <c r="B35" s="5" t="n">
        <v>150</v>
      </c>
      <c r="C35" s="6" t="s">
        <v>42</v>
      </c>
    </row>
    <row r="36" customFormat="false" ht="15" hidden="false" customHeight="false" outlineLevel="0" collapsed="false">
      <c r="A36" s="4" t="s">
        <v>43</v>
      </c>
      <c r="B36" s="5" t="n">
        <v>18</v>
      </c>
      <c r="C36" s="6" t="s">
        <v>44</v>
      </c>
    </row>
    <row r="37" customFormat="false" ht="15" hidden="false" customHeight="false" outlineLevel="0" collapsed="false">
      <c r="A37" s="4" t="s">
        <v>45</v>
      </c>
      <c r="B37" s="5" t="n">
        <v>8</v>
      </c>
      <c r="C37" s="6" t="s">
        <v>46</v>
      </c>
    </row>
    <row r="38" customFormat="false" ht="15" hidden="false" customHeight="false" outlineLevel="0" collapsed="false">
      <c r="A38" s="4" t="s">
        <v>47</v>
      </c>
      <c r="B38" s="5" t="n">
        <v>4</v>
      </c>
      <c r="C38" s="6" t="s">
        <v>48</v>
      </c>
    </row>
    <row r="39" customFormat="false" ht="15" hidden="false" customHeight="false" outlineLevel="0" collapsed="false">
      <c r="A39" s="4" t="s">
        <v>49</v>
      </c>
      <c r="B39" s="5" t="n">
        <v>80</v>
      </c>
      <c r="C39" s="6" t="s">
        <v>50</v>
      </c>
    </row>
    <row r="40" customFormat="false" ht="15" hidden="false" customHeight="false" outlineLevel="0" collapsed="false">
      <c r="A40" s="4" t="s">
        <v>51</v>
      </c>
      <c r="B40" s="5" t="n">
        <v>100</v>
      </c>
      <c r="C40" s="6" t="s">
        <v>52</v>
      </c>
    </row>
    <row r="41" customFormat="false" ht="15" hidden="false" customHeight="false" outlineLevel="0" collapsed="false">
      <c r="A41" s="4" t="s">
        <v>53</v>
      </c>
      <c r="B41" s="5" t="n">
        <v>250</v>
      </c>
      <c r="C41" s="6" t="s">
        <v>54</v>
      </c>
    </row>
    <row r="42" customFormat="false" ht="15" hidden="false" customHeight="false" outlineLevel="0" collapsed="false">
      <c r="A42" s="4" t="s">
        <v>55</v>
      </c>
      <c r="B42" s="5" t="n">
        <v>60</v>
      </c>
      <c r="C42" s="6" t="s">
        <v>56</v>
      </c>
    </row>
    <row r="43" customFormat="false" ht="15" hidden="false" customHeight="false" outlineLevel="0" collapsed="false">
      <c r="A43" s="4" t="s">
        <v>57</v>
      </c>
      <c r="B43" s="5" t="n">
        <v>120</v>
      </c>
      <c r="C43" s="6" t="s">
        <v>58</v>
      </c>
    </row>
    <row r="45" customFormat="false" ht="15" hidden="false" customHeight="false" outlineLevel="0" collapsed="false">
      <c r="A45" s="3" t="s">
        <v>59</v>
      </c>
      <c r="B45" s="3"/>
      <c r="C45" s="3"/>
    </row>
    <row r="46" customFormat="false" ht="15" hidden="false" customHeight="false" outlineLevel="0" collapsed="false">
      <c r="A46" s="4" t="s">
        <v>60</v>
      </c>
      <c r="B46" s="5" t="n">
        <v>440</v>
      </c>
      <c r="C46" s="6" t="s">
        <v>61</v>
      </c>
    </row>
    <row r="47" customFormat="false" ht="15" hidden="false" customHeight="false" outlineLevel="0" collapsed="false">
      <c r="A47" s="4" t="s">
        <v>62</v>
      </c>
      <c r="B47" s="5" t="n">
        <v>800</v>
      </c>
      <c r="C47" s="6" t="s">
        <v>63</v>
      </c>
    </row>
    <row r="48" customFormat="false" ht="15" hidden="false" customHeight="false" outlineLevel="0" collapsed="false">
      <c r="A48" s="4" t="s">
        <v>64</v>
      </c>
      <c r="B48" s="5" t="n">
        <v>1500</v>
      </c>
      <c r="C48" s="6" t="s">
        <v>65</v>
      </c>
    </row>
    <row r="49" customFormat="false" ht="15" hidden="false" customHeight="false" outlineLevel="0" collapsed="false">
      <c r="A49" s="4" t="s">
        <v>66</v>
      </c>
      <c r="B49" s="5" t="n">
        <v>3000</v>
      </c>
      <c r="C49" s="6" t="s">
        <v>67</v>
      </c>
    </row>
    <row r="50" customFormat="false" ht="15" hidden="false" customHeight="false" outlineLevel="0" collapsed="false">
      <c r="A50" s="4" t="s">
        <v>68</v>
      </c>
      <c r="B50" s="5" t="n">
        <v>2000</v>
      </c>
      <c r="C50" s="6" t="s">
        <v>69</v>
      </c>
    </row>
    <row r="51" customFormat="false" ht="15" hidden="false" customHeight="false" outlineLevel="0" collapsed="false">
      <c r="A51" s="4" t="s">
        <v>70</v>
      </c>
      <c r="B51" s="5" t="n">
        <v>1500</v>
      </c>
      <c r="C51" s="6" t="s">
        <v>71</v>
      </c>
    </row>
    <row r="52" customFormat="false" ht="15" hidden="false" customHeight="false" outlineLevel="0" collapsed="false">
      <c r="A52" s="4" t="s">
        <v>72</v>
      </c>
      <c r="B52" s="5" t="n">
        <v>1500</v>
      </c>
      <c r="C52" s="6" t="s">
        <v>73</v>
      </c>
    </row>
    <row r="53" customFormat="false" ht="15" hidden="false" customHeight="false" outlineLevel="0" collapsed="false">
      <c r="A53" s="4" t="s">
        <v>74</v>
      </c>
      <c r="B53" s="5" t="n">
        <v>2500</v>
      </c>
      <c r="C53" s="6" t="s">
        <v>75</v>
      </c>
    </row>
    <row r="54" customFormat="false" ht="15" hidden="false" customHeight="false" outlineLevel="0" collapsed="false">
      <c r="A54" s="4" t="s">
        <v>76</v>
      </c>
      <c r="B54" s="5" t="n">
        <v>500</v>
      </c>
    </row>
    <row r="55" customFormat="false" ht="15" hidden="false" customHeight="false" outlineLevel="0" collapsed="false">
      <c r="A55" s="4" t="s">
        <v>77</v>
      </c>
      <c r="B55" s="5" t="n">
        <v>2000</v>
      </c>
      <c r="C55" s="6" t="s">
        <v>78</v>
      </c>
    </row>
    <row r="56" customFormat="false" ht="15" hidden="false" customHeight="false" outlineLevel="0" collapsed="false">
      <c r="A56" s="4" t="s">
        <v>79</v>
      </c>
      <c r="B56" s="5" t="n">
        <v>500</v>
      </c>
      <c r="C56" s="6" t="s">
        <v>80</v>
      </c>
    </row>
    <row r="57" customFormat="false" ht="15" hidden="false" customHeight="false" outlineLevel="0" collapsed="false">
      <c r="A57" s="4" t="s">
        <v>81</v>
      </c>
      <c r="B57" s="5" t="n">
        <v>5000</v>
      </c>
      <c r="C57" s="6" t="s">
        <v>82</v>
      </c>
    </row>
    <row r="58" customFormat="false" ht="15" hidden="false" customHeight="false" outlineLevel="0" collapsed="false">
      <c r="A58" s="4" t="s">
        <v>83</v>
      </c>
      <c r="B58" s="5" t="n">
        <v>500</v>
      </c>
      <c r="C58" s="6" t="s">
        <v>84</v>
      </c>
    </row>
    <row r="59" customFormat="false" ht="15" hidden="false" customHeight="false" outlineLevel="0" collapsed="false">
      <c r="A59" s="4" t="s">
        <v>85</v>
      </c>
      <c r="B59" s="5" t="n">
        <v>2000</v>
      </c>
      <c r="C59" s="6" t="s">
        <v>86</v>
      </c>
    </row>
    <row r="60" customFormat="false" ht="15" hidden="false" customHeight="false" outlineLevel="0" collapsed="false">
      <c r="A60" s="4" t="s">
        <v>87</v>
      </c>
      <c r="B60" s="5" t="n">
        <v>3500</v>
      </c>
      <c r="C60" s="6" t="s">
        <v>88</v>
      </c>
    </row>
    <row r="61" customFormat="false" ht="15" hidden="false" customHeight="false" outlineLevel="0" collapsed="false">
      <c r="A61" s="4" t="s">
        <v>89</v>
      </c>
      <c r="B61" s="5" t="n">
        <v>1500</v>
      </c>
      <c r="C61" s="6" t="s">
        <v>90</v>
      </c>
    </row>
    <row r="62" customFormat="false" ht="15" hidden="false" customHeight="false" outlineLevel="0" collapsed="false">
      <c r="A62" s="4" t="s">
        <v>91</v>
      </c>
      <c r="B62" s="5" t="n">
        <v>3000</v>
      </c>
      <c r="C62" s="6" t="s">
        <v>92</v>
      </c>
    </row>
    <row r="63" customFormat="false" ht="15" hidden="false" customHeight="false" outlineLevel="0" collapsed="false">
      <c r="A63" s="4" t="s">
        <v>93</v>
      </c>
      <c r="B63" s="5" t="n">
        <v>750</v>
      </c>
      <c r="C63" s="6" t="s">
        <v>94</v>
      </c>
    </row>
    <row r="64" customFormat="false" ht="15" hidden="false" customHeight="false" outlineLevel="0" collapsed="false">
      <c r="A64" s="4" t="s">
        <v>95</v>
      </c>
      <c r="B64" s="5" t="n">
        <v>1800</v>
      </c>
      <c r="C64" s="6" t="s">
        <v>96</v>
      </c>
    </row>
  </sheetData>
  <mergeCells count="7">
    <mergeCell ref="A1:C1"/>
    <mergeCell ref="A4:C4"/>
    <mergeCell ref="A10:C10"/>
    <mergeCell ref="A20:C20"/>
    <mergeCell ref="A24:C24"/>
    <mergeCell ref="A31:C31"/>
    <mergeCell ref="A45:C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4"/>
    <col collapsed="false" customWidth="true" hidden="false" outlineLevel="0" max="26" min="3" style="0" width="9"/>
  </cols>
  <sheetData>
    <row r="1" customFormat="false" ht="24" hidden="false" customHeight="true" outlineLevel="0" collapsed="false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3.5" hidden="false" customHeight="true" outlineLevel="0" collapsed="false">
      <c r="C2" s="8" t="s">
        <v>98</v>
      </c>
      <c r="D2" s="8"/>
      <c r="E2" s="9" t="s">
        <v>99</v>
      </c>
      <c r="F2" s="9"/>
      <c r="G2" s="9"/>
      <c r="H2" s="9"/>
      <c r="I2" s="9"/>
      <c r="J2" s="9"/>
      <c r="K2" s="10" t="s">
        <v>100</v>
      </c>
      <c r="L2" s="10"/>
      <c r="M2" s="10"/>
      <c r="N2" s="10"/>
      <c r="O2" s="10"/>
      <c r="P2" s="10"/>
      <c r="Q2" s="10"/>
      <c r="R2" s="11" t="s">
        <v>101</v>
      </c>
      <c r="S2" s="11"/>
      <c r="T2" s="11"/>
      <c r="U2" s="11"/>
      <c r="V2" s="11"/>
      <c r="W2" s="11"/>
      <c r="X2" s="11"/>
      <c r="Y2" s="11"/>
      <c r="Z2" s="11"/>
    </row>
    <row r="3" customFormat="false" ht="18" hidden="false" customHeight="true" outlineLevel="0" collapsed="false">
      <c r="A3" s="12" t="s">
        <v>102</v>
      </c>
      <c r="B3" s="13" t="s">
        <v>103</v>
      </c>
      <c r="C3" s="14" t="s">
        <v>104</v>
      </c>
      <c r="D3" s="14" t="s">
        <v>105</v>
      </c>
      <c r="E3" s="14" t="s">
        <v>106</v>
      </c>
      <c r="F3" s="14" t="s">
        <v>107</v>
      </c>
      <c r="G3" s="14" t="s">
        <v>108</v>
      </c>
      <c r="H3" s="14" t="s">
        <v>109</v>
      </c>
      <c r="I3" s="14" t="s">
        <v>110</v>
      </c>
      <c r="J3" s="14" t="s">
        <v>111</v>
      </c>
      <c r="K3" s="14" t="s">
        <v>112</v>
      </c>
      <c r="L3" s="14" t="s">
        <v>113</v>
      </c>
      <c r="M3" s="14" t="s">
        <v>114</v>
      </c>
      <c r="N3" s="14" t="s">
        <v>115</v>
      </c>
      <c r="O3" s="14" t="s">
        <v>116</v>
      </c>
      <c r="P3" s="14" t="s">
        <v>117</v>
      </c>
      <c r="Q3" s="14" t="s">
        <v>118</v>
      </c>
      <c r="R3" s="14" t="s">
        <v>119</v>
      </c>
      <c r="S3" s="14" t="s">
        <v>120</v>
      </c>
      <c r="T3" s="14" t="s">
        <v>121</v>
      </c>
      <c r="U3" s="14" t="s">
        <v>122</v>
      </c>
      <c r="V3" s="14" t="s">
        <v>123</v>
      </c>
      <c r="W3" s="14" t="s">
        <v>124</v>
      </c>
      <c r="X3" s="14" t="s">
        <v>125</v>
      </c>
      <c r="Y3" s="14" t="s">
        <v>126</v>
      </c>
      <c r="Z3" s="14" t="s">
        <v>127</v>
      </c>
    </row>
    <row r="4" customFormat="false" ht="15" hidden="false" customHeight="true" outlineLevel="0" collapsed="false">
      <c r="A4" s="3" t="s">
        <v>25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5" hidden="false" customHeight="true" outlineLevel="0" collapsed="false">
      <c r="A5" s="15" t="s">
        <v>128</v>
      </c>
      <c r="B5" s="16" t="s">
        <v>129</v>
      </c>
      <c r="C5" s="5" t="n">
        <v>20000</v>
      </c>
      <c r="D5" s="5" t="n">
        <v>0</v>
      </c>
      <c r="E5" s="5" t="n">
        <v>10000</v>
      </c>
      <c r="F5" s="5" t="n">
        <v>0</v>
      </c>
      <c r="G5" s="5" t="n">
        <v>0</v>
      </c>
      <c r="H5" s="5" t="n">
        <v>0</v>
      </c>
      <c r="I5" s="5" t="n">
        <v>0</v>
      </c>
      <c r="J5" s="5" t="n">
        <v>0</v>
      </c>
      <c r="K5" s="5" t="n">
        <v>0</v>
      </c>
      <c r="L5" s="5" t="n">
        <v>0</v>
      </c>
      <c r="M5" s="5" t="n">
        <v>0</v>
      </c>
      <c r="N5" s="5" t="n">
        <v>0</v>
      </c>
      <c r="O5" s="5" t="n">
        <v>0</v>
      </c>
      <c r="P5" s="5" t="n">
        <v>0</v>
      </c>
      <c r="Q5" s="5" t="n">
        <v>0</v>
      </c>
      <c r="R5" s="5" t="n">
        <v>0</v>
      </c>
      <c r="S5" s="5" t="n">
        <v>0</v>
      </c>
      <c r="T5" s="5" t="n">
        <v>0</v>
      </c>
      <c r="U5" s="5" t="n">
        <v>0</v>
      </c>
      <c r="V5" s="5" t="n">
        <v>0</v>
      </c>
      <c r="W5" s="5" t="n">
        <v>0</v>
      </c>
      <c r="X5" s="5" t="n">
        <v>0</v>
      </c>
      <c r="Y5" s="5" t="n">
        <v>0</v>
      </c>
      <c r="Z5" s="5" t="n">
        <v>0</v>
      </c>
    </row>
    <row r="6" customFormat="false" ht="15" hidden="false" customHeight="true" outlineLevel="0" collapsed="false">
      <c r="A6" s="15" t="s">
        <v>130</v>
      </c>
      <c r="B6" s="16" t="s">
        <v>131</v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  <c r="K6" s="5" t="n">
        <v>4</v>
      </c>
      <c r="L6" s="5" t="n">
        <v>1</v>
      </c>
      <c r="M6" s="5" t="n">
        <v>1</v>
      </c>
      <c r="N6" s="5" t="n">
        <v>1</v>
      </c>
      <c r="O6" s="5" t="n">
        <v>1</v>
      </c>
      <c r="P6" s="5" t="n">
        <v>1</v>
      </c>
      <c r="Q6" s="5" t="n">
        <v>1</v>
      </c>
      <c r="R6" s="5" t="n">
        <v>1</v>
      </c>
      <c r="S6" s="5" t="n">
        <v>1</v>
      </c>
      <c r="T6" s="5" t="n">
        <v>1</v>
      </c>
      <c r="U6" s="5" t="n">
        <v>1</v>
      </c>
      <c r="V6" s="5" t="n">
        <v>1</v>
      </c>
      <c r="W6" s="5" t="n">
        <v>1</v>
      </c>
      <c r="X6" s="5" t="n">
        <v>1</v>
      </c>
      <c r="Y6" s="5" t="n">
        <v>1</v>
      </c>
      <c r="Z6" s="5" t="n">
        <v>1</v>
      </c>
    </row>
    <row r="7" customFormat="false" ht="15" hidden="false" customHeight="true" outlineLevel="0" collapsed="false">
      <c r="A7" s="15" t="s">
        <v>132</v>
      </c>
      <c r="C7" s="17" t="n">
        <f aca="false">C6</f>
        <v>0</v>
      </c>
      <c r="D7" s="17" t="n">
        <f aca="false">C7+D6</f>
        <v>0</v>
      </c>
      <c r="E7" s="17" t="n">
        <f aca="false">D7+E6</f>
        <v>0</v>
      </c>
      <c r="F7" s="17" t="n">
        <f aca="false">E7+F6</f>
        <v>0</v>
      </c>
      <c r="G7" s="17" t="n">
        <f aca="false">F7+G6</f>
        <v>0</v>
      </c>
      <c r="H7" s="17" t="n">
        <f aca="false">G7+H6</f>
        <v>0</v>
      </c>
      <c r="I7" s="17" t="n">
        <f aca="false">H7+I6</f>
        <v>0</v>
      </c>
      <c r="J7" s="17" t="n">
        <f aca="false">I7+J6</f>
        <v>0</v>
      </c>
      <c r="K7" s="17" t="n">
        <f aca="false">J7+K6</f>
        <v>4</v>
      </c>
      <c r="L7" s="17" t="n">
        <f aca="false">K7+L6</f>
        <v>5</v>
      </c>
      <c r="M7" s="17" t="n">
        <f aca="false">L7+M6</f>
        <v>6</v>
      </c>
      <c r="N7" s="17" t="n">
        <f aca="false">M7+N6</f>
        <v>7</v>
      </c>
      <c r="O7" s="17" t="n">
        <f aca="false">N7+O6</f>
        <v>8</v>
      </c>
      <c r="P7" s="17" t="n">
        <f aca="false">O7+P6</f>
        <v>9</v>
      </c>
      <c r="Q7" s="17" t="n">
        <f aca="false">P7+Q6</f>
        <v>10</v>
      </c>
      <c r="R7" s="17" t="n">
        <f aca="false">Q7+R6</f>
        <v>11</v>
      </c>
      <c r="S7" s="17" t="n">
        <f aca="false">R7+S6</f>
        <v>12</v>
      </c>
      <c r="T7" s="17" t="n">
        <f aca="false">S7+T6</f>
        <v>13</v>
      </c>
      <c r="U7" s="17" t="n">
        <f aca="false">T7+U6</f>
        <v>14</v>
      </c>
      <c r="V7" s="17" t="n">
        <f aca="false">U7+V6</f>
        <v>15</v>
      </c>
      <c r="W7" s="17" t="n">
        <f aca="false">V7+W6</f>
        <v>16</v>
      </c>
      <c r="X7" s="17" t="n">
        <f aca="false">W7+X6</f>
        <v>17</v>
      </c>
      <c r="Y7" s="17" t="n">
        <f aca="false">X7+Y6</f>
        <v>18</v>
      </c>
      <c r="Z7" s="17" t="n">
        <f aca="false">Y7+Z6</f>
        <v>19</v>
      </c>
    </row>
    <row r="8" customFormat="false" ht="15" hidden="false" customHeight="true" outlineLevel="0" collapsed="false">
      <c r="A8" s="15" t="s">
        <v>133</v>
      </c>
      <c r="B8" s="16" t="s">
        <v>134</v>
      </c>
      <c r="C8" s="17" t="n">
        <f aca="false">C7*10000</f>
        <v>0</v>
      </c>
      <c r="D8" s="17" t="n">
        <f aca="false">D7*10000</f>
        <v>0</v>
      </c>
      <c r="E8" s="17" t="n">
        <f aca="false">E7*10000</f>
        <v>0</v>
      </c>
      <c r="F8" s="17" t="n">
        <f aca="false">F7*10000</f>
        <v>0</v>
      </c>
      <c r="G8" s="17" t="n">
        <f aca="false">G7*10000</f>
        <v>0</v>
      </c>
      <c r="H8" s="17" t="n">
        <f aca="false">H7*10000</f>
        <v>0</v>
      </c>
      <c r="I8" s="17" t="n">
        <f aca="false">I7*10000</f>
        <v>0</v>
      </c>
      <c r="J8" s="17" t="n">
        <f aca="false">J7*10000</f>
        <v>0</v>
      </c>
      <c r="K8" s="17" t="n">
        <f aca="false">K7*10000</f>
        <v>40000</v>
      </c>
      <c r="L8" s="17" t="n">
        <f aca="false">L7*10000</f>
        <v>50000</v>
      </c>
      <c r="M8" s="17" t="n">
        <f aca="false">M7*10000</f>
        <v>60000</v>
      </c>
      <c r="N8" s="17" t="n">
        <f aca="false">N7*10000</f>
        <v>70000</v>
      </c>
      <c r="O8" s="17" t="n">
        <f aca="false">O7*10000</f>
        <v>80000</v>
      </c>
      <c r="P8" s="17" t="n">
        <f aca="false">P7*10000</f>
        <v>90000</v>
      </c>
      <c r="Q8" s="17" t="n">
        <f aca="false">Q7*10000</f>
        <v>100000</v>
      </c>
      <c r="R8" s="17" t="n">
        <f aca="false">R7*10000</f>
        <v>110000</v>
      </c>
      <c r="S8" s="17" t="n">
        <f aca="false">S7*10000</f>
        <v>120000</v>
      </c>
      <c r="T8" s="17" t="n">
        <f aca="false">T7*10000</f>
        <v>130000</v>
      </c>
      <c r="U8" s="17" t="n">
        <f aca="false">U7*10000</f>
        <v>140000</v>
      </c>
      <c r="V8" s="17" t="n">
        <f aca="false">V7*10000</f>
        <v>150000</v>
      </c>
      <c r="W8" s="17" t="n">
        <f aca="false">W7*10000</f>
        <v>160000</v>
      </c>
      <c r="X8" s="17" t="n">
        <f aca="false">X7*10000</f>
        <v>170000</v>
      </c>
      <c r="Y8" s="17" t="n">
        <f aca="false">Y7*10000</f>
        <v>180000</v>
      </c>
      <c r="Z8" s="17" t="n">
        <f aca="false">Z7*10000</f>
        <v>190000</v>
      </c>
    </row>
    <row r="9" customFormat="false" ht="15" hidden="false" customHeight="true" outlineLevel="0" collapsed="false">
      <c r="A9" s="18" t="s">
        <v>135</v>
      </c>
      <c r="B9" s="19"/>
      <c r="C9" s="20" t="n">
        <f aca="false">C5+C8</f>
        <v>20000</v>
      </c>
      <c r="D9" s="20" t="n">
        <f aca="false">D5+D8</f>
        <v>0</v>
      </c>
      <c r="E9" s="20" t="n">
        <f aca="false">E5+E8</f>
        <v>10000</v>
      </c>
      <c r="F9" s="20" t="n">
        <f aca="false">F5+F8</f>
        <v>0</v>
      </c>
      <c r="G9" s="20" t="n">
        <f aca="false">G5+G8</f>
        <v>0</v>
      </c>
      <c r="H9" s="20" t="n">
        <f aca="false">H5+H8</f>
        <v>0</v>
      </c>
      <c r="I9" s="20" t="n">
        <f aca="false">I5+I8</f>
        <v>0</v>
      </c>
      <c r="J9" s="20" t="n">
        <f aca="false">J5+J8</f>
        <v>0</v>
      </c>
      <c r="K9" s="20" t="n">
        <f aca="false">K5+K8</f>
        <v>40000</v>
      </c>
      <c r="L9" s="20" t="n">
        <f aca="false">L5+L8</f>
        <v>50000</v>
      </c>
      <c r="M9" s="20" t="n">
        <f aca="false">M5+M8</f>
        <v>60000</v>
      </c>
      <c r="N9" s="20" t="n">
        <f aca="false">N5+N8</f>
        <v>70000</v>
      </c>
      <c r="O9" s="20" t="n">
        <f aca="false">O5+O8</f>
        <v>80000</v>
      </c>
      <c r="P9" s="20" t="n">
        <f aca="false">P5+P8</f>
        <v>90000</v>
      </c>
      <c r="Q9" s="20" t="n">
        <f aca="false">Q5+Q8</f>
        <v>100000</v>
      </c>
      <c r="R9" s="20" t="n">
        <f aca="false">R5+R8</f>
        <v>110000</v>
      </c>
      <c r="S9" s="20" t="n">
        <f aca="false">S5+S8</f>
        <v>120000</v>
      </c>
      <c r="T9" s="20" t="n">
        <f aca="false">T5+T8</f>
        <v>130000</v>
      </c>
      <c r="U9" s="20" t="n">
        <f aca="false">U5+U8</f>
        <v>140000</v>
      </c>
      <c r="V9" s="20" t="n">
        <f aca="false">V5+V8</f>
        <v>150000</v>
      </c>
      <c r="W9" s="20" t="n">
        <f aca="false">W5+W8</f>
        <v>160000</v>
      </c>
      <c r="X9" s="20" t="n">
        <f aca="false">X5+X8</f>
        <v>170000</v>
      </c>
      <c r="Y9" s="20" t="n">
        <f aca="false">Y5+Y8</f>
        <v>180000</v>
      </c>
      <c r="Z9" s="20" t="n">
        <f aca="false">Z5+Z8</f>
        <v>190000</v>
      </c>
    </row>
    <row r="10" customFormat="false" ht="15" hidden="false" customHeight="true" outlineLevel="0" collapsed="false">
      <c r="A10" s="15" t="s">
        <v>136</v>
      </c>
      <c r="C10" s="17" t="n">
        <f aca="false">C9</f>
        <v>20000</v>
      </c>
      <c r="D10" s="17" t="n">
        <f aca="false">C10+D9</f>
        <v>20000</v>
      </c>
      <c r="E10" s="17" t="n">
        <f aca="false">D10+E9</f>
        <v>30000</v>
      </c>
      <c r="F10" s="17" t="n">
        <f aca="false">E10+F9</f>
        <v>30000</v>
      </c>
      <c r="G10" s="17" t="n">
        <f aca="false">F10+G9</f>
        <v>30000</v>
      </c>
      <c r="H10" s="17" t="n">
        <f aca="false">G10+H9</f>
        <v>30000</v>
      </c>
      <c r="I10" s="17" t="n">
        <f aca="false">H10+I9</f>
        <v>30000</v>
      </c>
      <c r="J10" s="17" t="n">
        <f aca="false">I10+J9</f>
        <v>30000</v>
      </c>
      <c r="K10" s="17" t="n">
        <f aca="false">J10+K9</f>
        <v>70000</v>
      </c>
      <c r="L10" s="17" t="n">
        <f aca="false">K10+L9</f>
        <v>120000</v>
      </c>
      <c r="M10" s="17" t="n">
        <f aca="false">L10+M9</f>
        <v>180000</v>
      </c>
      <c r="N10" s="17" t="n">
        <f aca="false">M10+N9</f>
        <v>250000</v>
      </c>
      <c r="O10" s="17" t="n">
        <f aca="false">N10+O9</f>
        <v>330000</v>
      </c>
      <c r="P10" s="17" t="n">
        <f aca="false">O10+P9</f>
        <v>420000</v>
      </c>
      <c r="Q10" s="17" t="n">
        <f aca="false">P10+Q9</f>
        <v>520000</v>
      </c>
      <c r="R10" s="17" t="n">
        <f aca="false">Q10+R9</f>
        <v>630000</v>
      </c>
      <c r="S10" s="17" t="n">
        <f aca="false">R10+S9</f>
        <v>750000</v>
      </c>
      <c r="T10" s="17" t="n">
        <f aca="false">S10+T9</f>
        <v>880000</v>
      </c>
      <c r="U10" s="17" t="n">
        <f aca="false">T10+U9</f>
        <v>1020000</v>
      </c>
      <c r="V10" s="17" t="n">
        <f aca="false">U10+V9</f>
        <v>1170000</v>
      </c>
      <c r="W10" s="17" t="n">
        <f aca="false">V10+W9</f>
        <v>1330000</v>
      </c>
      <c r="X10" s="17" t="n">
        <f aca="false">W10+X9</f>
        <v>1500000</v>
      </c>
      <c r="Y10" s="17" t="n">
        <f aca="false">X10+Y9</f>
        <v>1680000</v>
      </c>
      <c r="Z10" s="17" t="n">
        <f aca="false">Y10+Z9</f>
        <v>1870000</v>
      </c>
    </row>
    <row r="11" customFormat="false" ht="15" hidden="false" customHeight="true" outlineLevel="0" collapsed="false">
      <c r="A11" s="15" t="s">
        <v>137</v>
      </c>
      <c r="B11" s="16" t="s">
        <v>138</v>
      </c>
      <c r="C11" s="17" t="n">
        <f aca="false">C8*12</f>
        <v>0</v>
      </c>
      <c r="D11" s="17" t="n">
        <f aca="false">D8*12</f>
        <v>0</v>
      </c>
      <c r="E11" s="17" t="n">
        <f aca="false">E8*12</f>
        <v>0</v>
      </c>
      <c r="F11" s="17" t="n">
        <f aca="false">F8*12</f>
        <v>0</v>
      </c>
      <c r="G11" s="17" t="n">
        <f aca="false">G8*12</f>
        <v>0</v>
      </c>
      <c r="H11" s="17" t="n">
        <f aca="false">H8*12</f>
        <v>0</v>
      </c>
      <c r="I11" s="17" t="n">
        <f aca="false">I8*12</f>
        <v>0</v>
      </c>
      <c r="J11" s="17" t="n">
        <f aca="false">J8*12</f>
        <v>0</v>
      </c>
      <c r="K11" s="17" t="n">
        <f aca="false">K8*12</f>
        <v>480000</v>
      </c>
      <c r="L11" s="17" t="n">
        <f aca="false">L8*12</f>
        <v>600000</v>
      </c>
      <c r="M11" s="17" t="n">
        <f aca="false">M8*12</f>
        <v>720000</v>
      </c>
      <c r="N11" s="17" t="n">
        <f aca="false">N8*12</f>
        <v>840000</v>
      </c>
      <c r="O11" s="17" t="n">
        <f aca="false">O8*12</f>
        <v>960000</v>
      </c>
      <c r="P11" s="17" t="n">
        <f aca="false">P8*12</f>
        <v>1080000</v>
      </c>
      <c r="Q11" s="17" t="n">
        <f aca="false">Q8*12</f>
        <v>1200000</v>
      </c>
      <c r="R11" s="17" t="n">
        <f aca="false">R8*12</f>
        <v>1320000</v>
      </c>
      <c r="S11" s="17" t="n">
        <f aca="false">S8*12</f>
        <v>1440000</v>
      </c>
      <c r="T11" s="17" t="n">
        <f aca="false">T8*12</f>
        <v>1560000</v>
      </c>
      <c r="U11" s="17" t="n">
        <f aca="false">U8*12</f>
        <v>1680000</v>
      </c>
      <c r="V11" s="17" t="n">
        <f aca="false">V8*12</f>
        <v>1800000</v>
      </c>
      <c r="W11" s="17" t="n">
        <f aca="false">W8*12</f>
        <v>1920000</v>
      </c>
      <c r="X11" s="17" t="n">
        <f aca="false">X8*12</f>
        <v>2040000</v>
      </c>
      <c r="Y11" s="17" t="n">
        <f aca="false">Y8*12</f>
        <v>2160000</v>
      </c>
      <c r="Z11" s="17" t="n">
        <f aca="false">Z8*12</f>
        <v>2280000</v>
      </c>
    </row>
    <row r="12" customFormat="false" ht="15" hidden="false" customHeight="true" outlineLevel="0" collapsed="false"/>
    <row r="13" customFormat="false" ht="15" hidden="false" customHeight="true" outlineLevel="0" collapsed="false">
      <c r="A13" s="3" t="s">
        <v>139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5" hidden="false" customHeight="true" outlineLevel="0" collapsed="false">
      <c r="A14" s="15" t="s">
        <v>140</v>
      </c>
      <c r="B14" s="16" t="s">
        <v>141</v>
      </c>
      <c r="C14" s="17" t="n">
        <f aca="false">ROUND(9583.33*1.178,0)</f>
        <v>11289</v>
      </c>
      <c r="D14" s="17" t="n">
        <f aca="false">ROUND(9583.33*1.178,0)</f>
        <v>11289</v>
      </c>
      <c r="E14" s="17" t="n">
        <f aca="false">ROUND(9583.33*1.178,0)</f>
        <v>11289</v>
      </c>
      <c r="F14" s="17" t="n">
        <f aca="false">ROUND(9583.33*1.178,0)</f>
        <v>11289</v>
      </c>
      <c r="G14" s="17" t="n">
        <f aca="false">ROUND(9583.33*1.178,0)</f>
        <v>11289</v>
      </c>
      <c r="H14" s="17" t="n">
        <f aca="false">ROUND(9583.33*1.178,0)</f>
        <v>11289</v>
      </c>
      <c r="I14" s="17" t="n">
        <f aca="false">ROUND(9583.33*1.178,0)</f>
        <v>11289</v>
      </c>
      <c r="J14" s="17" t="n">
        <f aca="false">ROUND(9583.33*1.178,0)</f>
        <v>11289</v>
      </c>
      <c r="K14" s="17" t="n">
        <f aca="false">ROUND(9583.33*1.178,0)</f>
        <v>11289</v>
      </c>
      <c r="L14" s="17" t="n">
        <f aca="false">ROUND(9583.33*1.178,0)</f>
        <v>11289</v>
      </c>
      <c r="M14" s="17" t="n">
        <f aca="false">ROUND(9583.33*1.178,0)</f>
        <v>11289</v>
      </c>
      <c r="N14" s="17" t="n">
        <f aca="false">ROUND(9583.33*1.178,0)</f>
        <v>11289</v>
      </c>
      <c r="O14" s="17" t="n">
        <f aca="false">ROUND(9583.33*1.178,0)</f>
        <v>11289</v>
      </c>
      <c r="P14" s="17" t="n">
        <f aca="false">ROUND(9583.33*1.178,0)</f>
        <v>11289</v>
      </c>
      <c r="Q14" s="17" t="n">
        <f aca="false">ROUND(9583.33*1.178,0)</f>
        <v>11289</v>
      </c>
      <c r="R14" s="17" t="n">
        <f aca="false">ROUND(9583.33*1.178,0)</f>
        <v>11289</v>
      </c>
      <c r="S14" s="17" t="n">
        <f aca="false">ROUND(9583.33*1.178,0)</f>
        <v>11289</v>
      </c>
      <c r="T14" s="17" t="n">
        <f aca="false">ROUND(9583.33*1.178,0)</f>
        <v>11289</v>
      </c>
      <c r="U14" s="17" t="n">
        <f aca="false">ROUND(9583.33*1.178,0)</f>
        <v>11289</v>
      </c>
      <c r="V14" s="17" t="n">
        <f aca="false">ROUND(9583.33*1.178,0)</f>
        <v>11289</v>
      </c>
      <c r="W14" s="17" t="n">
        <f aca="false">ROUND(9583.33*1.178,0)</f>
        <v>11289</v>
      </c>
      <c r="X14" s="17" t="n">
        <f aca="false">ROUND(9583.33*1.178,0)</f>
        <v>11289</v>
      </c>
      <c r="Y14" s="17" t="n">
        <f aca="false">ROUND(9583.33*1.178,0)</f>
        <v>11289</v>
      </c>
      <c r="Z14" s="17" t="n">
        <f aca="false">ROUND(9583.33*1.178,0)</f>
        <v>11289</v>
      </c>
    </row>
    <row r="15" customFormat="false" ht="15" hidden="false" customHeight="true" outlineLevel="0" collapsed="false">
      <c r="A15" s="15" t="s">
        <v>142</v>
      </c>
      <c r="B15" s="16" t="s">
        <v>141</v>
      </c>
      <c r="C15" s="17" t="n">
        <f aca="false">ROUND(8333.33*1.178,0)</f>
        <v>9817</v>
      </c>
      <c r="D15" s="17" t="n">
        <f aca="false">ROUND(8333.33*1.178,0)</f>
        <v>9817</v>
      </c>
      <c r="E15" s="17" t="n">
        <f aca="false">ROUND(8333.33*1.178,0)</f>
        <v>9817</v>
      </c>
      <c r="F15" s="17" t="n">
        <f aca="false">ROUND(8333.33*1.178,0)</f>
        <v>9817</v>
      </c>
      <c r="G15" s="17" t="n">
        <f aca="false">ROUND(8333.33*1.178,0)</f>
        <v>9817</v>
      </c>
      <c r="H15" s="17" t="n">
        <f aca="false">ROUND(8333.33*1.178,0)</f>
        <v>9817</v>
      </c>
      <c r="I15" s="17" t="n">
        <f aca="false">ROUND(8333.33*1.178,0)</f>
        <v>9817</v>
      </c>
      <c r="J15" s="17" t="n">
        <f aca="false">ROUND(8333.33*1.178,0)</f>
        <v>9817</v>
      </c>
      <c r="K15" s="17" t="n">
        <f aca="false">ROUND(8333.33*1.178,0)</f>
        <v>9817</v>
      </c>
      <c r="L15" s="17" t="n">
        <f aca="false">ROUND(8333.33*1.178,0)</f>
        <v>9817</v>
      </c>
      <c r="M15" s="17" t="n">
        <f aca="false">ROUND(8333.33*1.178,0)</f>
        <v>9817</v>
      </c>
      <c r="N15" s="17" t="n">
        <f aca="false">ROUND(8333.33*1.178,0)</f>
        <v>9817</v>
      </c>
      <c r="O15" s="17" t="n">
        <f aca="false">ROUND(8333.33*1.178,0)</f>
        <v>9817</v>
      </c>
      <c r="P15" s="17" t="n">
        <f aca="false">ROUND(8333.33*1.178,0)</f>
        <v>9817</v>
      </c>
      <c r="Q15" s="17" t="n">
        <f aca="false">ROUND(8333.33*1.178,0)</f>
        <v>9817</v>
      </c>
      <c r="R15" s="17" t="n">
        <f aca="false">ROUND(8333.33*1.178,0)</f>
        <v>9817</v>
      </c>
      <c r="S15" s="17" t="n">
        <f aca="false">ROUND(8333.33*1.178,0)</f>
        <v>9817</v>
      </c>
      <c r="T15" s="17" t="n">
        <f aca="false">ROUND(8333.33*1.178,0)</f>
        <v>9817</v>
      </c>
      <c r="U15" s="17" t="n">
        <f aca="false">ROUND(8333.33*1.178,0)</f>
        <v>9817</v>
      </c>
      <c r="V15" s="17" t="n">
        <f aca="false">ROUND(8333.33*1.178,0)</f>
        <v>9817</v>
      </c>
      <c r="W15" s="17" t="n">
        <f aca="false">ROUND(8333.33*1.178,0)</f>
        <v>9817</v>
      </c>
      <c r="X15" s="17" t="n">
        <f aca="false">ROUND(8333.33*1.178,0)</f>
        <v>9817</v>
      </c>
      <c r="Y15" s="17" t="n">
        <f aca="false">ROUND(8333.33*1.178,0)</f>
        <v>9817</v>
      </c>
      <c r="Z15" s="17" t="n">
        <f aca="false">ROUND(8333.33*1.178,0)</f>
        <v>9817</v>
      </c>
    </row>
    <row r="16" customFormat="false" ht="15" hidden="false" customHeight="true" outlineLevel="0" collapsed="false">
      <c r="A16" s="15" t="s">
        <v>13</v>
      </c>
      <c r="B16" s="16" t="s">
        <v>141</v>
      </c>
      <c r="C16" s="17" t="n">
        <f aca="false">ROUND(9166.67*1.178,0)</f>
        <v>10798</v>
      </c>
      <c r="D16" s="17" t="n">
        <f aca="false">ROUND(9166.67*1.178,0)</f>
        <v>10798</v>
      </c>
      <c r="E16" s="17" t="n">
        <f aca="false">ROUND(9166.67*1.178,0)</f>
        <v>10798</v>
      </c>
      <c r="F16" s="17" t="n">
        <f aca="false">ROUND(9166.67*1.178,0)</f>
        <v>10798</v>
      </c>
      <c r="G16" s="17" t="n">
        <f aca="false">ROUND(9166.67*1.178,0)</f>
        <v>10798</v>
      </c>
      <c r="H16" s="17" t="n">
        <f aca="false">ROUND(9166.67*1.178,0)</f>
        <v>10798</v>
      </c>
      <c r="I16" s="17" t="n">
        <f aca="false">ROUND(9166.67*1.178,0)</f>
        <v>10798</v>
      </c>
      <c r="J16" s="17" t="n">
        <f aca="false">ROUND(9166.67*1.178,0)</f>
        <v>10798</v>
      </c>
      <c r="K16" s="17" t="n">
        <f aca="false">ROUND(9166.67*1.178,0)</f>
        <v>10798</v>
      </c>
      <c r="L16" s="17" t="n">
        <f aca="false">ROUND(9166.67*1.178,0)</f>
        <v>10798</v>
      </c>
      <c r="M16" s="17" t="n">
        <f aca="false">ROUND(9166.67*1.178,0)</f>
        <v>10798</v>
      </c>
      <c r="N16" s="17" t="n">
        <f aca="false">ROUND(9166.67*1.178,0)</f>
        <v>10798</v>
      </c>
      <c r="O16" s="17" t="n">
        <f aca="false">ROUND(9166.67*1.178,0)</f>
        <v>10798</v>
      </c>
      <c r="P16" s="17" t="n">
        <f aca="false">ROUND(9166.67*1.178,0)</f>
        <v>10798</v>
      </c>
      <c r="Q16" s="17" t="n">
        <f aca="false">ROUND(9166.67*1.178,0)</f>
        <v>10798</v>
      </c>
      <c r="R16" s="17" t="n">
        <f aca="false">ROUND(9166.67*1.178,0)</f>
        <v>10798</v>
      </c>
      <c r="S16" s="17" t="n">
        <f aca="false">ROUND(9166.67*1.178,0)</f>
        <v>10798</v>
      </c>
      <c r="T16" s="17" t="n">
        <f aca="false">ROUND(9166.67*1.178,0)</f>
        <v>10798</v>
      </c>
      <c r="U16" s="17" t="n">
        <f aca="false">ROUND(9166.67*1.178,0)</f>
        <v>10798</v>
      </c>
      <c r="V16" s="17" t="n">
        <f aca="false">ROUND(9166.67*1.178,0)</f>
        <v>10798</v>
      </c>
      <c r="W16" s="17" t="n">
        <f aca="false">ROUND(9166.67*1.178,0)</f>
        <v>10798</v>
      </c>
      <c r="X16" s="17" t="n">
        <f aca="false">ROUND(9166.67*1.178,0)</f>
        <v>10798</v>
      </c>
      <c r="Y16" s="17" t="n">
        <f aca="false">ROUND(9166.67*1.178,0)</f>
        <v>10798</v>
      </c>
      <c r="Z16" s="17" t="n">
        <f aca="false">ROUND(9166.67*1.178,0)</f>
        <v>10798</v>
      </c>
    </row>
    <row r="17" customFormat="false" ht="15" hidden="false" customHeight="true" outlineLevel="0" collapsed="false">
      <c r="A17" s="15" t="s">
        <v>13</v>
      </c>
      <c r="B17" s="16" t="s">
        <v>143</v>
      </c>
      <c r="C17" s="21" t="n">
        <v>0</v>
      </c>
      <c r="D17" s="21" t="n">
        <v>0</v>
      </c>
      <c r="E17" s="17" t="n">
        <f aca="false">ROUND(9166.67*1.178,0)</f>
        <v>10798</v>
      </c>
      <c r="F17" s="17" t="n">
        <f aca="false">ROUND(9166.67*1.178,0)</f>
        <v>10798</v>
      </c>
      <c r="G17" s="17" t="n">
        <f aca="false">ROUND(9166.67*1.178,0)</f>
        <v>10798</v>
      </c>
      <c r="H17" s="17" t="n">
        <f aca="false">ROUND(9166.67*1.178,0)</f>
        <v>10798</v>
      </c>
      <c r="I17" s="17" t="n">
        <f aca="false">ROUND(9166.67*1.178,0)</f>
        <v>10798</v>
      </c>
      <c r="J17" s="17" t="n">
        <f aca="false">ROUND(9166.67*1.178,0)</f>
        <v>10798</v>
      </c>
      <c r="K17" s="17" t="n">
        <f aca="false">ROUND(9166.67*1.178,0)</f>
        <v>10798</v>
      </c>
      <c r="L17" s="17" t="n">
        <f aca="false">ROUND(9166.67*1.178,0)</f>
        <v>10798</v>
      </c>
      <c r="M17" s="17" t="n">
        <f aca="false">ROUND(9166.67*1.178,0)</f>
        <v>10798</v>
      </c>
      <c r="N17" s="17" t="n">
        <f aca="false">ROUND(9166.67*1.178,0)</f>
        <v>10798</v>
      </c>
      <c r="O17" s="17" t="n">
        <f aca="false">ROUND(9166.67*1.178,0)</f>
        <v>10798</v>
      </c>
      <c r="P17" s="17" t="n">
        <f aca="false">ROUND(9166.67*1.178,0)</f>
        <v>10798</v>
      </c>
      <c r="Q17" s="17" t="n">
        <f aca="false">ROUND(9166.67*1.178,0)</f>
        <v>10798</v>
      </c>
      <c r="R17" s="17" t="n">
        <f aca="false">ROUND(9166.67*1.178,0)</f>
        <v>10798</v>
      </c>
      <c r="S17" s="17" t="n">
        <f aca="false">ROUND(9166.67*1.178,0)</f>
        <v>10798</v>
      </c>
      <c r="T17" s="17" t="n">
        <f aca="false">ROUND(9166.67*1.178,0)</f>
        <v>10798</v>
      </c>
      <c r="U17" s="17" t="n">
        <f aca="false">ROUND(9166.67*1.178,0)</f>
        <v>10798</v>
      </c>
      <c r="V17" s="17" t="n">
        <f aca="false">ROUND(9166.67*1.178,0)</f>
        <v>10798</v>
      </c>
      <c r="W17" s="17" t="n">
        <f aca="false">ROUND(9166.67*1.178,0)</f>
        <v>10798</v>
      </c>
      <c r="X17" s="17" t="n">
        <f aca="false">ROUND(9166.67*1.178,0)</f>
        <v>10798</v>
      </c>
      <c r="Y17" s="17" t="n">
        <f aca="false">ROUND(9166.67*1.178,0)</f>
        <v>10798</v>
      </c>
      <c r="Z17" s="17" t="n">
        <f aca="false">ROUND(9166.67*1.178,0)</f>
        <v>10798</v>
      </c>
    </row>
    <row r="18" customFormat="false" ht="15" hidden="false" customHeight="true" outlineLevel="0" collapsed="false">
      <c r="A18" s="15" t="s">
        <v>15</v>
      </c>
      <c r="B18" s="16" t="s">
        <v>143</v>
      </c>
      <c r="C18" s="21" t="n">
        <v>0</v>
      </c>
      <c r="D18" s="21" t="n">
        <v>0</v>
      </c>
      <c r="E18" s="17" t="n">
        <f aca="false">ROUND(7083.33*1.178,0)</f>
        <v>8344</v>
      </c>
      <c r="F18" s="17" t="n">
        <f aca="false">ROUND(7083.33*1.178,0)</f>
        <v>8344</v>
      </c>
      <c r="G18" s="17" t="n">
        <f aca="false">ROUND(7083.33*1.178,0)</f>
        <v>8344</v>
      </c>
      <c r="H18" s="17" t="n">
        <f aca="false">ROUND(7083.33*1.178,0)</f>
        <v>8344</v>
      </c>
      <c r="I18" s="17" t="n">
        <f aca="false">ROUND(7083.33*1.178,0)</f>
        <v>8344</v>
      </c>
      <c r="J18" s="17" t="n">
        <f aca="false">ROUND(7083.33*1.178,0)</f>
        <v>8344</v>
      </c>
      <c r="K18" s="17" t="n">
        <f aca="false">ROUND(7083.33*1.178,0)</f>
        <v>8344</v>
      </c>
      <c r="L18" s="17" t="n">
        <f aca="false">ROUND(7083.33*1.178,0)</f>
        <v>8344</v>
      </c>
      <c r="M18" s="17" t="n">
        <f aca="false">ROUND(7083.33*1.178,0)</f>
        <v>8344</v>
      </c>
      <c r="N18" s="17" t="n">
        <f aca="false">ROUND(7083.33*1.178,0)</f>
        <v>8344</v>
      </c>
      <c r="O18" s="17" t="n">
        <f aca="false">ROUND(7083.33*1.178,0)</f>
        <v>8344</v>
      </c>
      <c r="P18" s="17" t="n">
        <f aca="false">ROUND(7083.33*1.178,0)</f>
        <v>8344</v>
      </c>
      <c r="Q18" s="17" t="n">
        <f aca="false">ROUND(7083.33*1.178,0)</f>
        <v>8344</v>
      </c>
      <c r="R18" s="17" t="n">
        <f aca="false">ROUND(7083.33*1.178,0)</f>
        <v>8344</v>
      </c>
      <c r="S18" s="17" t="n">
        <f aca="false">ROUND(7083.33*1.178,0)</f>
        <v>8344</v>
      </c>
      <c r="T18" s="17" t="n">
        <f aca="false">ROUND(7083.33*1.178,0)</f>
        <v>8344</v>
      </c>
      <c r="U18" s="17" t="n">
        <f aca="false">ROUND(7083.33*1.178,0)</f>
        <v>8344</v>
      </c>
      <c r="V18" s="17" t="n">
        <f aca="false">ROUND(7083.33*1.178,0)</f>
        <v>8344</v>
      </c>
      <c r="W18" s="17" t="n">
        <f aca="false">ROUND(7083.33*1.178,0)</f>
        <v>8344</v>
      </c>
      <c r="X18" s="17" t="n">
        <f aca="false">ROUND(7083.33*1.178,0)</f>
        <v>8344</v>
      </c>
      <c r="Y18" s="17" t="n">
        <f aca="false">ROUND(7083.33*1.178,0)</f>
        <v>8344</v>
      </c>
      <c r="Z18" s="17" t="n">
        <f aca="false">ROUND(7083.33*1.178,0)</f>
        <v>8344</v>
      </c>
    </row>
    <row r="19" customFormat="false" ht="15" hidden="false" customHeight="true" outlineLevel="0" collapsed="false">
      <c r="A19" s="15" t="s">
        <v>16</v>
      </c>
      <c r="B19" s="16" t="s">
        <v>143</v>
      </c>
      <c r="C19" s="21" t="n">
        <v>0</v>
      </c>
      <c r="D19" s="21" t="n">
        <v>0</v>
      </c>
      <c r="E19" s="17" t="n">
        <f aca="false">ROUND(9166.67*1.178,0)</f>
        <v>10798</v>
      </c>
      <c r="F19" s="17" t="n">
        <f aca="false">ROUND(9166.67*1.178,0)</f>
        <v>10798</v>
      </c>
      <c r="G19" s="17" t="n">
        <f aca="false">ROUND(9166.67*1.178,0)</f>
        <v>10798</v>
      </c>
      <c r="H19" s="17" t="n">
        <f aca="false">ROUND(9166.67*1.178,0)</f>
        <v>10798</v>
      </c>
      <c r="I19" s="17" t="n">
        <f aca="false">ROUND(9166.67*1.178,0)</f>
        <v>10798</v>
      </c>
      <c r="J19" s="17" t="n">
        <f aca="false">ROUND(9166.67*1.178,0)</f>
        <v>10798</v>
      </c>
      <c r="K19" s="17" t="n">
        <f aca="false">ROUND(9166.67*1.178,0)</f>
        <v>10798</v>
      </c>
      <c r="L19" s="17" t="n">
        <f aca="false">ROUND(9166.67*1.178,0)</f>
        <v>10798</v>
      </c>
      <c r="M19" s="17" t="n">
        <f aca="false">ROUND(9166.67*1.178,0)</f>
        <v>10798</v>
      </c>
      <c r="N19" s="17" t="n">
        <f aca="false">ROUND(9166.67*1.178,0)</f>
        <v>10798</v>
      </c>
      <c r="O19" s="17" t="n">
        <f aca="false">ROUND(9166.67*1.178,0)</f>
        <v>10798</v>
      </c>
      <c r="P19" s="17" t="n">
        <f aca="false">ROUND(9166.67*1.178,0)</f>
        <v>10798</v>
      </c>
      <c r="Q19" s="17" t="n">
        <f aca="false">ROUND(9166.67*1.178,0)</f>
        <v>10798</v>
      </c>
      <c r="R19" s="17" t="n">
        <f aca="false">ROUND(9166.67*1.178,0)</f>
        <v>10798</v>
      </c>
      <c r="S19" s="17" t="n">
        <f aca="false">ROUND(9166.67*1.178,0)</f>
        <v>10798</v>
      </c>
      <c r="T19" s="17" t="n">
        <f aca="false">ROUND(9166.67*1.178,0)</f>
        <v>10798</v>
      </c>
      <c r="U19" s="17" t="n">
        <f aca="false">ROUND(9166.67*1.178,0)</f>
        <v>10798</v>
      </c>
      <c r="V19" s="17" t="n">
        <f aca="false">ROUND(9166.67*1.178,0)</f>
        <v>10798</v>
      </c>
      <c r="W19" s="17" t="n">
        <f aca="false">ROUND(9166.67*1.178,0)</f>
        <v>10798</v>
      </c>
      <c r="X19" s="17" t="n">
        <f aca="false">ROUND(9166.67*1.178,0)</f>
        <v>10798</v>
      </c>
      <c r="Y19" s="17" t="n">
        <f aca="false">ROUND(9166.67*1.178,0)</f>
        <v>10798</v>
      </c>
      <c r="Z19" s="17" t="n">
        <f aca="false">ROUND(9166.67*1.178,0)</f>
        <v>10798</v>
      </c>
    </row>
    <row r="20" customFormat="false" ht="15" hidden="false" customHeight="true" outlineLevel="0" collapsed="false">
      <c r="A20" s="15" t="s">
        <v>17</v>
      </c>
      <c r="B20" s="16" t="s">
        <v>144</v>
      </c>
      <c r="C20" s="21" t="n">
        <v>0</v>
      </c>
      <c r="D20" s="21" t="n">
        <v>0</v>
      </c>
      <c r="E20" s="21" t="n">
        <v>0</v>
      </c>
      <c r="F20" s="21" t="n">
        <v>0</v>
      </c>
      <c r="G20" s="21" t="n">
        <v>0</v>
      </c>
      <c r="H20" s="21" t="n">
        <v>0</v>
      </c>
      <c r="I20" s="21" t="n">
        <v>0</v>
      </c>
      <c r="J20" s="21" t="n">
        <v>0</v>
      </c>
      <c r="K20" s="17" t="n">
        <f aca="false">ROUND(6250*1.178,0)</f>
        <v>7363</v>
      </c>
      <c r="L20" s="17" t="n">
        <f aca="false">ROUND(6250*1.178,0)</f>
        <v>7363</v>
      </c>
      <c r="M20" s="17" t="n">
        <f aca="false">ROUND(6250*1.178,0)</f>
        <v>7363</v>
      </c>
      <c r="N20" s="17" t="n">
        <f aca="false">ROUND(6250*1.178,0)</f>
        <v>7363</v>
      </c>
      <c r="O20" s="17" t="n">
        <f aca="false">ROUND(6250*1.178,0)</f>
        <v>7363</v>
      </c>
      <c r="P20" s="17" t="n">
        <f aca="false">ROUND(6250*1.178,0)</f>
        <v>7363</v>
      </c>
      <c r="Q20" s="17" t="n">
        <f aca="false">ROUND(6250*1.178,0)</f>
        <v>7363</v>
      </c>
      <c r="R20" s="17" t="n">
        <f aca="false">ROUND(6250*1.178,0)</f>
        <v>7363</v>
      </c>
      <c r="S20" s="17" t="n">
        <f aca="false">ROUND(6250*1.178,0)</f>
        <v>7363</v>
      </c>
      <c r="T20" s="17" t="n">
        <f aca="false">ROUND(6250*1.178,0)</f>
        <v>7363</v>
      </c>
      <c r="U20" s="17" t="n">
        <f aca="false">ROUND(6250*1.178,0)</f>
        <v>7363</v>
      </c>
      <c r="V20" s="17" t="n">
        <f aca="false">ROUND(6250*1.178,0)</f>
        <v>7363</v>
      </c>
      <c r="W20" s="17" t="n">
        <f aca="false">ROUND(6250*1.178,0)</f>
        <v>7363</v>
      </c>
      <c r="X20" s="17" t="n">
        <f aca="false">ROUND(6250*1.178,0)</f>
        <v>7363</v>
      </c>
      <c r="Y20" s="17" t="n">
        <f aca="false">ROUND(6250*1.178,0)</f>
        <v>7363</v>
      </c>
      <c r="Z20" s="17" t="n">
        <f aca="false">ROUND(6250*1.178,0)</f>
        <v>7363</v>
      </c>
    </row>
    <row r="21" customFormat="false" ht="15" hidden="false" customHeight="true" outlineLevel="0" collapsed="false">
      <c r="A21" s="15" t="s">
        <v>19</v>
      </c>
      <c r="B21" s="16" t="s">
        <v>144</v>
      </c>
      <c r="C21" s="21" t="n">
        <v>0</v>
      </c>
      <c r="D21" s="21" t="n">
        <v>0</v>
      </c>
      <c r="E21" s="21" t="n">
        <v>0</v>
      </c>
      <c r="F21" s="21" t="n">
        <v>0</v>
      </c>
      <c r="G21" s="21" t="n">
        <v>0</v>
      </c>
      <c r="H21" s="21" t="n">
        <v>0</v>
      </c>
      <c r="I21" s="21" t="n">
        <v>0</v>
      </c>
      <c r="J21" s="21" t="n">
        <v>0</v>
      </c>
      <c r="K21" s="17" t="n">
        <f aca="false">ROUND(5416.67*1.178,0)</f>
        <v>6381</v>
      </c>
      <c r="L21" s="17" t="n">
        <f aca="false">ROUND(5416.67*1.178,0)</f>
        <v>6381</v>
      </c>
      <c r="M21" s="17" t="n">
        <f aca="false">ROUND(5416.67*1.178,0)</f>
        <v>6381</v>
      </c>
      <c r="N21" s="17" t="n">
        <f aca="false">ROUND(5416.67*1.178,0)</f>
        <v>6381</v>
      </c>
      <c r="O21" s="17" t="n">
        <f aca="false">ROUND(5416.67*1.178,0)</f>
        <v>6381</v>
      </c>
      <c r="P21" s="17" t="n">
        <f aca="false">ROUND(5416.67*1.178,0)</f>
        <v>6381</v>
      </c>
      <c r="Q21" s="17" t="n">
        <f aca="false">ROUND(5416.67*1.178,0)</f>
        <v>6381</v>
      </c>
      <c r="R21" s="17" t="n">
        <f aca="false">ROUND(5416.67*1.178,0)</f>
        <v>6381</v>
      </c>
      <c r="S21" s="17" t="n">
        <f aca="false">ROUND(5416.67*1.178,0)</f>
        <v>6381</v>
      </c>
      <c r="T21" s="17" t="n">
        <f aca="false">ROUND(5416.67*1.178,0)</f>
        <v>6381</v>
      </c>
      <c r="U21" s="17" t="n">
        <f aca="false">ROUND(5416.67*1.178,0)</f>
        <v>6381</v>
      </c>
      <c r="V21" s="17" t="n">
        <f aca="false">ROUND(5416.67*1.178,0)</f>
        <v>6381</v>
      </c>
      <c r="W21" s="17" t="n">
        <f aca="false">ROUND(5416.67*1.178,0)</f>
        <v>6381</v>
      </c>
      <c r="X21" s="17" t="n">
        <f aca="false">ROUND(5416.67*1.178,0)</f>
        <v>6381</v>
      </c>
      <c r="Y21" s="17" t="n">
        <f aca="false">ROUND(5416.67*1.178,0)</f>
        <v>6381</v>
      </c>
      <c r="Z21" s="17" t="n">
        <f aca="false">ROUND(5416.67*1.178,0)</f>
        <v>6381</v>
      </c>
    </row>
    <row r="22" customFormat="false" ht="15" hidden="false" customHeight="true" outlineLevel="0" collapsed="false">
      <c r="A22" s="15" t="s">
        <v>145</v>
      </c>
      <c r="B22" s="16" t="s">
        <v>146</v>
      </c>
      <c r="C22" s="5" t="n">
        <v>195</v>
      </c>
      <c r="D22" s="5" t="n">
        <v>195</v>
      </c>
      <c r="E22" s="5" t="n">
        <v>390</v>
      </c>
      <c r="F22" s="5" t="n">
        <v>390</v>
      </c>
      <c r="G22" s="5" t="n">
        <v>390</v>
      </c>
      <c r="H22" s="5" t="n">
        <v>390</v>
      </c>
      <c r="I22" s="5" t="n">
        <v>390</v>
      </c>
      <c r="J22" s="5" t="n">
        <v>390</v>
      </c>
      <c r="K22" s="5" t="n">
        <v>520</v>
      </c>
      <c r="L22" s="5" t="n">
        <v>520</v>
      </c>
      <c r="M22" s="5" t="n">
        <v>520</v>
      </c>
      <c r="N22" s="5" t="n">
        <v>520</v>
      </c>
      <c r="O22" s="5" t="n">
        <v>520</v>
      </c>
      <c r="P22" s="5" t="n">
        <v>520</v>
      </c>
      <c r="Q22" s="5" t="n">
        <v>520</v>
      </c>
      <c r="R22" s="5" t="n">
        <v>520</v>
      </c>
      <c r="S22" s="5" t="n">
        <v>520</v>
      </c>
      <c r="T22" s="5" t="n">
        <v>520</v>
      </c>
      <c r="U22" s="5" t="n">
        <v>520</v>
      </c>
      <c r="V22" s="5" t="n">
        <v>520</v>
      </c>
      <c r="W22" s="5" t="n">
        <v>520</v>
      </c>
      <c r="X22" s="5" t="n">
        <v>520</v>
      </c>
      <c r="Y22" s="5" t="n">
        <v>520</v>
      </c>
      <c r="Z22" s="5" t="n">
        <v>520</v>
      </c>
    </row>
    <row r="23" customFormat="false" ht="15" hidden="false" customHeight="true" outlineLevel="0" collapsed="false">
      <c r="A23" s="18" t="s">
        <v>147</v>
      </c>
      <c r="B23" s="19"/>
      <c r="C23" s="22" t="n">
        <f aca="false">C14+C15+C16+C17+C18+C19+C20+C21+C22</f>
        <v>32099</v>
      </c>
      <c r="D23" s="22" t="n">
        <f aca="false">D14+D15+D16+D17+D18+D19+D20+D21+D22</f>
        <v>32099</v>
      </c>
      <c r="E23" s="22" t="n">
        <f aca="false">E14+E15+E16+E17+E18+E19+E20+E21+E22</f>
        <v>62234</v>
      </c>
      <c r="F23" s="22" t="n">
        <f aca="false">F14+F15+F16+F17+F18+F19+F20+F21+F22</f>
        <v>62234</v>
      </c>
      <c r="G23" s="22" t="n">
        <f aca="false">G14+G15+G16+G17+G18+G19+G20+G21+G22</f>
        <v>62234</v>
      </c>
      <c r="H23" s="22" t="n">
        <f aca="false">H14+H15+H16+H17+H18+H19+H20+H21+H22</f>
        <v>62234</v>
      </c>
      <c r="I23" s="22" t="n">
        <f aca="false">I14+I15+I16+I17+I18+I19+I20+I21+I22</f>
        <v>62234</v>
      </c>
      <c r="J23" s="22" t="n">
        <f aca="false">J14+J15+J16+J17+J18+J19+J20+J21+J22</f>
        <v>62234</v>
      </c>
      <c r="K23" s="22" t="n">
        <f aca="false">K14+K15+K16+K17+K18+K19+K20+K21+K22</f>
        <v>76108</v>
      </c>
      <c r="L23" s="22" t="n">
        <f aca="false">L14+L15+L16+L17+L18+L19+L20+L21+L22</f>
        <v>76108</v>
      </c>
      <c r="M23" s="22" t="n">
        <f aca="false">M14+M15+M16+M17+M18+M19+M20+M21+M22</f>
        <v>76108</v>
      </c>
      <c r="N23" s="22" t="n">
        <f aca="false">N14+N15+N16+N17+N18+N19+N20+N21+N22</f>
        <v>76108</v>
      </c>
      <c r="O23" s="22" t="n">
        <f aca="false">O14+O15+O16+O17+O18+O19+O20+O21+O22</f>
        <v>76108</v>
      </c>
      <c r="P23" s="22" t="n">
        <f aca="false">P14+P15+P16+P17+P18+P19+P20+P21+P22</f>
        <v>76108</v>
      </c>
      <c r="Q23" s="22" t="n">
        <f aca="false">Q14+Q15+Q16+Q17+Q18+Q19+Q20+Q21+Q22</f>
        <v>76108</v>
      </c>
      <c r="R23" s="22" t="n">
        <f aca="false">R14+R15+R16+R17+R18+R19+R20+R21+R22</f>
        <v>76108</v>
      </c>
      <c r="S23" s="22" t="n">
        <f aca="false">S14+S15+S16+S17+S18+S19+S20+S21+S22</f>
        <v>76108</v>
      </c>
      <c r="T23" s="22" t="n">
        <f aca="false">T14+T15+T16+T17+T18+T19+T20+T21+T22</f>
        <v>76108</v>
      </c>
      <c r="U23" s="22" t="n">
        <f aca="false">U14+U15+U16+U17+U18+U19+U20+U21+U22</f>
        <v>76108</v>
      </c>
      <c r="V23" s="22" t="n">
        <f aca="false">V14+V15+V16+V17+V18+V19+V20+V21+V22</f>
        <v>76108</v>
      </c>
      <c r="W23" s="22" t="n">
        <f aca="false">W14+W15+W16+W17+W18+W19+W20+W21+W22</f>
        <v>76108</v>
      </c>
      <c r="X23" s="22" t="n">
        <f aca="false">X14+X15+X16+X17+X18+X19+X20+X21+X22</f>
        <v>76108</v>
      </c>
      <c r="Y23" s="22" t="n">
        <f aca="false">Y14+Y15+Y16+Y17+Y18+Y19+Y20+Y21+Y22</f>
        <v>76108</v>
      </c>
      <c r="Z23" s="22" t="n">
        <f aca="false">Z14+Z15+Z16+Z17+Z18+Z19+Z20+Z21+Z22</f>
        <v>76108</v>
      </c>
    </row>
    <row r="24" customFormat="false" ht="15" hidden="false" customHeight="true" outlineLevel="0" collapsed="false"/>
    <row r="25" customFormat="false" ht="15" hidden="false" customHeight="true" outlineLevel="0" collapsed="false">
      <c r="A25" s="3" t="s">
        <v>148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5" hidden="false" customHeight="true" outlineLevel="0" collapsed="false">
      <c r="A26" s="15" t="s">
        <v>149</v>
      </c>
      <c r="B26" s="16" t="s">
        <v>150</v>
      </c>
      <c r="C26" s="5" t="n">
        <v>2</v>
      </c>
      <c r="D26" s="5" t="n">
        <v>2</v>
      </c>
      <c r="E26" s="5" t="n">
        <v>2</v>
      </c>
      <c r="F26" s="5" t="n">
        <v>2</v>
      </c>
      <c r="G26" s="5" t="n">
        <v>2</v>
      </c>
      <c r="H26" s="5" t="n">
        <v>2</v>
      </c>
      <c r="I26" s="5" t="n">
        <v>2</v>
      </c>
      <c r="J26" s="5" t="n">
        <v>2</v>
      </c>
      <c r="K26" s="5" t="n">
        <v>4</v>
      </c>
      <c r="L26" s="5" t="n">
        <v>8</v>
      </c>
      <c r="M26" s="5" t="n">
        <v>12</v>
      </c>
      <c r="N26" s="5" t="n">
        <v>16</v>
      </c>
      <c r="O26" s="5" t="n">
        <v>20</v>
      </c>
      <c r="P26" s="5" t="n">
        <v>24</v>
      </c>
      <c r="Q26" s="5" t="n">
        <v>28</v>
      </c>
      <c r="R26" s="5" t="n">
        <v>32</v>
      </c>
      <c r="S26" s="5" t="n">
        <v>36</v>
      </c>
      <c r="T26" s="5" t="n">
        <v>40</v>
      </c>
      <c r="U26" s="5" t="n">
        <v>44</v>
      </c>
      <c r="V26" s="5" t="n">
        <v>48</v>
      </c>
      <c r="W26" s="5" t="n">
        <v>52</v>
      </c>
      <c r="X26" s="5" t="n">
        <v>56</v>
      </c>
      <c r="Y26" s="5" t="n">
        <v>60</v>
      </c>
      <c r="Z26" s="5" t="n">
        <v>64</v>
      </c>
    </row>
    <row r="27" customFormat="false" ht="15" hidden="false" customHeight="true" outlineLevel="0" collapsed="false">
      <c r="A27" s="15" t="s">
        <v>151</v>
      </c>
      <c r="B27" s="16" t="s">
        <v>152</v>
      </c>
      <c r="C27" s="5" t="n">
        <v>400</v>
      </c>
      <c r="D27" s="5" t="n">
        <v>400</v>
      </c>
      <c r="E27" s="5" t="n">
        <v>800</v>
      </c>
      <c r="F27" s="5" t="n">
        <v>800</v>
      </c>
      <c r="G27" s="5" t="n">
        <v>800</v>
      </c>
      <c r="H27" s="5" t="n">
        <v>800</v>
      </c>
      <c r="I27" s="5" t="n">
        <v>800</v>
      </c>
      <c r="J27" s="5" t="n">
        <v>800</v>
      </c>
      <c r="K27" s="5" t="n">
        <v>1400</v>
      </c>
      <c r="L27" s="5" t="n">
        <v>1400</v>
      </c>
      <c r="M27" s="5" t="n">
        <v>1400</v>
      </c>
      <c r="N27" s="5" t="n">
        <v>1400</v>
      </c>
      <c r="O27" s="5" t="n">
        <v>1600</v>
      </c>
      <c r="P27" s="5" t="n">
        <v>1600</v>
      </c>
      <c r="Q27" s="5" t="n">
        <v>1800</v>
      </c>
      <c r="R27" s="5" t="n">
        <v>1800</v>
      </c>
      <c r="S27" s="5" t="n">
        <v>2000</v>
      </c>
      <c r="T27" s="5" t="n">
        <v>2000</v>
      </c>
      <c r="U27" s="5" t="n">
        <v>2200</v>
      </c>
      <c r="V27" s="5" t="n">
        <v>2400</v>
      </c>
      <c r="W27" s="5" t="n">
        <v>2600</v>
      </c>
      <c r="X27" s="5" t="n">
        <v>2800</v>
      </c>
      <c r="Y27" s="5" t="n">
        <v>3000</v>
      </c>
      <c r="Z27" s="5" t="n">
        <v>3200</v>
      </c>
    </row>
    <row r="28" customFormat="false" ht="15" hidden="false" customHeight="true" outlineLevel="0" collapsed="false">
      <c r="A28" s="15" t="s">
        <v>153</v>
      </c>
      <c r="B28" s="16" t="s">
        <v>154</v>
      </c>
      <c r="C28" s="17" t="n">
        <f aca="false">150+C26*18</f>
        <v>186</v>
      </c>
      <c r="D28" s="17" t="n">
        <f aca="false">150+D26*18</f>
        <v>186</v>
      </c>
      <c r="E28" s="17" t="n">
        <f aca="false">150+E26*18</f>
        <v>186</v>
      </c>
      <c r="F28" s="17" t="n">
        <f aca="false">150+F26*18</f>
        <v>186</v>
      </c>
      <c r="G28" s="17" t="n">
        <f aca="false">150+G26*18</f>
        <v>186</v>
      </c>
      <c r="H28" s="17" t="n">
        <f aca="false">150+H26*18</f>
        <v>186</v>
      </c>
      <c r="I28" s="17" t="n">
        <f aca="false">150+I26*18</f>
        <v>186</v>
      </c>
      <c r="J28" s="17" t="n">
        <f aca="false">150+J26*18</f>
        <v>186</v>
      </c>
      <c r="K28" s="17" t="n">
        <f aca="false">150+K26*18</f>
        <v>222</v>
      </c>
      <c r="L28" s="17" t="n">
        <f aca="false">150+L26*18</f>
        <v>294</v>
      </c>
      <c r="M28" s="17" t="n">
        <f aca="false">150+M26*18</f>
        <v>366</v>
      </c>
      <c r="N28" s="17" t="n">
        <f aca="false">150+N26*18</f>
        <v>438</v>
      </c>
      <c r="O28" s="17" t="n">
        <f aca="false">150+O26*18</f>
        <v>510</v>
      </c>
      <c r="P28" s="17" t="n">
        <f aca="false">150+P26*18</f>
        <v>582</v>
      </c>
      <c r="Q28" s="17" t="n">
        <f aca="false">150+Q26*18</f>
        <v>654</v>
      </c>
      <c r="R28" s="17" t="n">
        <f aca="false">150+R26*18</f>
        <v>726</v>
      </c>
      <c r="S28" s="17" t="n">
        <f aca="false">150+S26*18</f>
        <v>798</v>
      </c>
      <c r="T28" s="17" t="n">
        <f aca="false">150+T26*18</f>
        <v>870</v>
      </c>
      <c r="U28" s="17" t="n">
        <f aca="false">150+U26*18</f>
        <v>942</v>
      </c>
      <c r="V28" s="17" t="n">
        <f aca="false">150+V26*18</f>
        <v>1014</v>
      </c>
      <c r="W28" s="17" t="n">
        <f aca="false">150+W26*18</f>
        <v>1086</v>
      </c>
      <c r="X28" s="17" t="n">
        <f aca="false">150+X26*18</f>
        <v>1158</v>
      </c>
      <c r="Y28" s="17" t="n">
        <f aca="false">150+Y26*18</f>
        <v>1230</v>
      </c>
      <c r="Z28" s="17" t="n">
        <f aca="false">150+Z26*18</f>
        <v>1302</v>
      </c>
    </row>
    <row r="29" customFormat="false" ht="15" hidden="false" customHeight="true" outlineLevel="0" collapsed="false">
      <c r="A29" s="15" t="s">
        <v>155</v>
      </c>
      <c r="B29" s="16" t="s">
        <v>156</v>
      </c>
      <c r="C29" s="17" t="n">
        <f aca="false">C26*4*8</f>
        <v>64</v>
      </c>
      <c r="D29" s="17" t="n">
        <f aca="false">D26*4*8</f>
        <v>64</v>
      </c>
      <c r="E29" s="17" t="n">
        <f aca="false">E26*4*8</f>
        <v>64</v>
      </c>
      <c r="F29" s="17" t="n">
        <f aca="false">F26*4*8</f>
        <v>64</v>
      </c>
      <c r="G29" s="17" t="n">
        <f aca="false">G26*4*8</f>
        <v>64</v>
      </c>
      <c r="H29" s="17" t="n">
        <f aca="false">H26*4*8</f>
        <v>64</v>
      </c>
      <c r="I29" s="17" t="n">
        <f aca="false">I26*4*8</f>
        <v>64</v>
      </c>
      <c r="J29" s="17" t="n">
        <f aca="false">J26*4*8</f>
        <v>64</v>
      </c>
      <c r="K29" s="17" t="n">
        <f aca="false">K26*4*8</f>
        <v>128</v>
      </c>
      <c r="L29" s="17" t="n">
        <f aca="false">L26*4*8</f>
        <v>256</v>
      </c>
      <c r="M29" s="17" t="n">
        <f aca="false">M26*4*8</f>
        <v>384</v>
      </c>
      <c r="N29" s="17" t="n">
        <f aca="false">N26*4*8</f>
        <v>512</v>
      </c>
      <c r="O29" s="17" t="n">
        <f aca="false">O26*4*8</f>
        <v>640</v>
      </c>
      <c r="P29" s="17" t="n">
        <f aca="false">P26*4*8</f>
        <v>768</v>
      </c>
      <c r="Q29" s="17" t="n">
        <f aca="false">Q26*4*8</f>
        <v>896</v>
      </c>
      <c r="R29" s="17" t="n">
        <f aca="false">R26*4*8</f>
        <v>1024</v>
      </c>
      <c r="S29" s="17" t="n">
        <f aca="false">S26*4*8</f>
        <v>1152</v>
      </c>
      <c r="T29" s="17" t="n">
        <f aca="false">T26*4*8</f>
        <v>1280</v>
      </c>
      <c r="U29" s="17" t="n">
        <f aca="false">U26*4*8</f>
        <v>1408</v>
      </c>
      <c r="V29" s="17" t="n">
        <f aca="false">V26*4*8</f>
        <v>1536</v>
      </c>
      <c r="W29" s="17" t="n">
        <f aca="false">W26*4*8</f>
        <v>1664</v>
      </c>
      <c r="X29" s="17" t="n">
        <f aca="false">X26*4*8</f>
        <v>1792</v>
      </c>
      <c r="Y29" s="17" t="n">
        <f aca="false">Y26*4*8</f>
        <v>1920</v>
      </c>
      <c r="Z29" s="17" t="n">
        <f aca="false">Z26*4*8</f>
        <v>2048</v>
      </c>
    </row>
    <row r="30" customFormat="false" ht="15" hidden="false" customHeight="true" outlineLevel="0" collapsed="false">
      <c r="A30" s="15" t="s">
        <v>157</v>
      </c>
      <c r="B30" s="16" t="s">
        <v>158</v>
      </c>
      <c r="C30" s="5" t="n">
        <v>50</v>
      </c>
      <c r="D30" s="5" t="n">
        <v>50</v>
      </c>
      <c r="E30" s="5" t="n">
        <v>50</v>
      </c>
      <c r="F30" s="5" t="n">
        <v>50</v>
      </c>
      <c r="G30" s="5" t="n">
        <v>50</v>
      </c>
      <c r="H30" s="5" t="n">
        <v>50</v>
      </c>
      <c r="I30" s="5" t="n">
        <v>150</v>
      </c>
      <c r="J30" s="5" t="n">
        <v>150</v>
      </c>
      <c r="K30" s="5" t="n">
        <v>150</v>
      </c>
      <c r="L30" s="5" t="n">
        <v>200</v>
      </c>
      <c r="M30" s="5" t="n">
        <v>200</v>
      </c>
      <c r="N30" s="5" t="n">
        <v>250</v>
      </c>
      <c r="O30" s="5" t="n">
        <v>250</v>
      </c>
      <c r="P30" s="5" t="n">
        <v>300</v>
      </c>
      <c r="Q30" s="5" t="n">
        <v>300</v>
      </c>
      <c r="R30" s="5" t="n">
        <v>350</v>
      </c>
      <c r="S30" s="5" t="n">
        <v>350</v>
      </c>
      <c r="T30" s="5" t="n">
        <v>400</v>
      </c>
      <c r="U30" s="5" t="n">
        <v>400</v>
      </c>
      <c r="V30" s="5" t="n">
        <v>450</v>
      </c>
      <c r="W30" s="5" t="n">
        <v>500</v>
      </c>
      <c r="X30" s="5" t="n">
        <v>550</v>
      </c>
      <c r="Y30" s="5" t="n">
        <v>600</v>
      </c>
      <c r="Z30" s="5" t="n">
        <v>650</v>
      </c>
    </row>
    <row r="31" customFormat="false" ht="15" hidden="false" customHeight="true" outlineLevel="0" collapsed="false">
      <c r="A31" s="15" t="s">
        <v>159</v>
      </c>
      <c r="B31" s="16" t="s">
        <v>160</v>
      </c>
      <c r="C31" s="5" t="n">
        <v>80</v>
      </c>
      <c r="D31" s="5" t="n">
        <v>80</v>
      </c>
      <c r="E31" s="5" t="n">
        <v>80</v>
      </c>
      <c r="F31" s="5" t="n">
        <v>80</v>
      </c>
      <c r="G31" s="5" t="n">
        <v>80</v>
      </c>
      <c r="H31" s="5" t="n">
        <v>80</v>
      </c>
      <c r="I31" s="5" t="n">
        <v>80</v>
      </c>
      <c r="J31" s="5" t="n">
        <v>80</v>
      </c>
      <c r="K31" s="5" t="n">
        <v>80</v>
      </c>
      <c r="L31" s="5" t="n">
        <v>80</v>
      </c>
      <c r="M31" s="5" t="n">
        <v>80</v>
      </c>
      <c r="N31" s="5" t="n">
        <v>80</v>
      </c>
      <c r="O31" s="5" t="n">
        <v>80</v>
      </c>
      <c r="P31" s="5" t="n">
        <v>80</v>
      </c>
      <c r="Q31" s="5" t="n">
        <v>80</v>
      </c>
      <c r="R31" s="5" t="n">
        <v>80</v>
      </c>
      <c r="S31" s="5" t="n">
        <v>80</v>
      </c>
      <c r="T31" s="5" t="n">
        <v>80</v>
      </c>
      <c r="U31" s="5" t="n">
        <v>80</v>
      </c>
      <c r="V31" s="5" t="n">
        <v>80</v>
      </c>
      <c r="W31" s="5" t="n">
        <v>80</v>
      </c>
      <c r="X31" s="5" t="n">
        <v>80</v>
      </c>
      <c r="Y31" s="5" t="n">
        <v>80</v>
      </c>
      <c r="Z31" s="5" t="n">
        <v>80</v>
      </c>
    </row>
    <row r="32" customFormat="false" ht="15" hidden="false" customHeight="true" outlineLevel="0" collapsed="false">
      <c r="A32" s="15" t="s">
        <v>161</v>
      </c>
      <c r="B32" s="16" t="s">
        <v>162</v>
      </c>
      <c r="C32" s="5" t="n">
        <v>100</v>
      </c>
      <c r="D32" s="5" t="n">
        <v>100</v>
      </c>
      <c r="E32" s="5" t="n">
        <v>100</v>
      </c>
      <c r="F32" s="5" t="n">
        <v>100</v>
      </c>
      <c r="G32" s="5" t="n">
        <v>100</v>
      </c>
      <c r="H32" s="5" t="n">
        <v>100</v>
      </c>
      <c r="I32" s="5" t="n">
        <v>100</v>
      </c>
      <c r="J32" s="5" t="n">
        <v>100</v>
      </c>
      <c r="K32" s="5" t="n">
        <v>250</v>
      </c>
      <c r="L32" s="5" t="n">
        <v>250</v>
      </c>
      <c r="M32" s="5" t="n">
        <v>250</v>
      </c>
      <c r="N32" s="5" t="n">
        <v>250</v>
      </c>
      <c r="O32" s="5" t="n">
        <v>300</v>
      </c>
      <c r="P32" s="5" t="n">
        <v>300</v>
      </c>
      <c r="Q32" s="5" t="n">
        <v>300</v>
      </c>
      <c r="R32" s="5" t="n">
        <v>350</v>
      </c>
      <c r="S32" s="5" t="n">
        <v>350</v>
      </c>
      <c r="T32" s="5" t="n">
        <v>350</v>
      </c>
      <c r="U32" s="5" t="n">
        <v>400</v>
      </c>
      <c r="V32" s="5" t="n">
        <v>400</v>
      </c>
      <c r="W32" s="5" t="n">
        <v>400</v>
      </c>
      <c r="X32" s="5" t="n">
        <v>450</v>
      </c>
      <c r="Y32" s="5" t="n">
        <v>450</v>
      </c>
      <c r="Z32" s="5" t="n">
        <v>500</v>
      </c>
    </row>
    <row r="33" customFormat="false" ht="15" hidden="false" customHeight="true" outlineLevel="0" collapsed="false">
      <c r="A33" s="15" t="s">
        <v>163</v>
      </c>
      <c r="B33" s="16" t="s">
        <v>164</v>
      </c>
      <c r="C33" s="5" t="n">
        <v>60</v>
      </c>
      <c r="D33" s="5" t="n">
        <v>60</v>
      </c>
      <c r="E33" s="5" t="n">
        <v>60</v>
      </c>
      <c r="F33" s="5" t="n">
        <v>60</v>
      </c>
      <c r="G33" s="5" t="n">
        <v>60</v>
      </c>
      <c r="H33" s="5" t="n">
        <v>60</v>
      </c>
      <c r="I33" s="5" t="n">
        <v>60</v>
      </c>
      <c r="J33" s="5" t="n">
        <v>60</v>
      </c>
      <c r="K33" s="5" t="n">
        <v>60</v>
      </c>
      <c r="L33" s="5" t="n">
        <v>60</v>
      </c>
      <c r="M33" s="5" t="n">
        <v>60</v>
      </c>
      <c r="N33" s="5" t="n">
        <v>60</v>
      </c>
      <c r="O33" s="5" t="n">
        <v>60</v>
      </c>
      <c r="P33" s="5" t="n">
        <v>60</v>
      </c>
      <c r="Q33" s="5" t="n">
        <v>60</v>
      </c>
      <c r="R33" s="5" t="n">
        <v>60</v>
      </c>
      <c r="S33" s="5" t="n">
        <v>60</v>
      </c>
      <c r="T33" s="5" t="n">
        <v>60</v>
      </c>
      <c r="U33" s="5" t="n">
        <v>60</v>
      </c>
      <c r="V33" s="5" t="n">
        <v>60</v>
      </c>
      <c r="W33" s="5" t="n">
        <v>60</v>
      </c>
      <c r="X33" s="5" t="n">
        <v>60</v>
      </c>
      <c r="Y33" s="5" t="n">
        <v>60</v>
      </c>
      <c r="Z33" s="5" t="n">
        <v>60</v>
      </c>
    </row>
    <row r="34" customFormat="false" ht="15" hidden="false" customHeight="true" outlineLevel="0" collapsed="false">
      <c r="A34" s="15" t="s">
        <v>165</v>
      </c>
      <c r="B34" s="16" t="s">
        <v>166</v>
      </c>
      <c r="C34" s="5" t="n">
        <v>120</v>
      </c>
      <c r="D34" s="5" t="n">
        <v>120</v>
      </c>
      <c r="E34" s="5" t="n">
        <v>120</v>
      </c>
      <c r="F34" s="5" t="n">
        <v>120</v>
      </c>
      <c r="G34" s="5" t="n">
        <v>120</v>
      </c>
      <c r="H34" s="5" t="n">
        <v>120</v>
      </c>
      <c r="I34" s="5" t="n">
        <v>120</v>
      </c>
      <c r="J34" s="5" t="n">
        <v>120</v>
      </c>
      <c r="K34" s="5" t="n">
        <v>120</v>
      </c>
      <c r="L34" s="5" t="n">
        <v>120</v>
      </c>
      <c r="M34" s="5" t="n">
        <v>120</v>
      </c>
      <c r="N34" s="5" t="n">
        <v>120</v>
      </c>
      <c r="O34" s="5" t="n">
        <v>120</v>
      </c>
      <c r="P34" s="5" t="n">
        <v>120</v>
      </c>
      <c r="Q34" s="5" t="n">
        <v>120</v>
      </c>
      <c r="R34" s="5" t="n">
        <v>120</v>
      </c>
      <c r="S34" s="5" t="n">
        <v>120</v>
      </c>
      <c r="T34" s="5" t="n">
        <v>120</v>
      </c>
      <c r="U34" s="5" t="n">
        <v>120</v>
      </c>
      <c r="V34" s="5" t="n">
        <v>120</v>
      </c>
      <c r="W34" s="5" t="n">
        <v>120</v>
      </c>
      <c r="X34" s="5" t="n">
        <v>120</v>
      </c>
      <c r="Y34" s="5" t="n">
        <v>120</v>
      </c>
      <c r="Z34" s="5" t="n">
        <v>120</v>
      </c>
    </row>
    <row r="35" customFormat="false" ht="15" hidden="false" customHeight="true" outlineLevel="0" collapsed="false">
      <c r="A35" s="18" t="s">
        <v>167</v>
      </c>
      <c r="B35" s="19"/>
      <c r="C35" s="23" t="n">
        <f aca="false">C27+C28+C29+C30+C31+C32+C33+C34</f>
        <v>1060</v>
      </c>
      <c r="D35" s="23" t="n">
        <f aca="false">D27+D28+D29+D30+D31+D32+D33+D34</f>
        <v>1060</v>
      </c>
      <c r="E35" s="23" t="n">
        <f aca="false">E27+E28+E29+E30+E31+E32+E33+E34</f>
        <v>1460</v>
      </c>
      <c r="F35" s="23" t="n">
        <f aca="false">F27+F28+F29+F30+F31+F32+F33+F34</f>
        <v>1460</v>
      </c>
      <c r="G35" s="23" t="n">
        <f aca="false">G27+G28+G29+G30+G31+G32+G33+G34</f>
        <v>1460</v>
      </c>
      <c r="H35" s="23" t="n">
        <f aca="false">H27+H28+H29+H30+H31+H32+H33+H34</f>
        <v>1460</v>
      </c>
      <c r="I35" s="23" t="n">
        <f aca="false">I27+I28+I29+I30+I31+I32+I33+I34</f>
        <v>1560</v>
      </c>
      <c r="J35" s="23" t="n">
        <f aca="false">J27+J28+J29+J30+J31+J32+J33+J34</f>
        <v>1560</v>
      </c>
      <c r="K35" s="23" t="n">
        <f aca="false">K27+K28+K29+K30+K31+K32+K33+K34</f>
        <v>2410</v>
      </c>
      <c r="L35" s="23" t="n">
        <f aca="false">L27+L28+L29+L30+L31+L32+L33+L34</f>
        <v>2660</v>
      </c>
      <c r="M35" s="23" t="n">
        <f aca="false">M27+M28+M29+M30+M31+M32+M33+M34</f>
        <v>2860</v>
      </c>
      <c r="N35" s="23" t="n">
        <f aca="false">N27+N28+N29+N30+N31+N32+N33+N34</f>
        <v>3110</v>
      </c>
      <c r="O35" s="23" t="n">
        <f aca="false">O27+O28+O29+O30+O31+O32+O33+O34</f>
        <v>3560</v>
      </c>
      <c r="P35" s="23" t="n">
        <f aca="false">P27+P28+P29+P30+P31+P32+P33+P34</f>
        <v>3810</v>
      </c>
      <c r="Q35" s="23" t="n">
        <f aca="false">Q27+Q28+Q29+Q30+Q31+Q32+Q33+Q34</f>
        <v>4210</v>
      </c>
      <c r="R35" s="23" t="n">
        <f aca="false">R27+R28+R29+R30+R31+R32+R33+R34</f>
        <v>4510</v>
      </c>
      <c r="S35" s="23" t="n">
        <f aca="false">S27+S28+S29+S30+S31+S32+S33+S34</f>
        <v>4910</v>
      </c>
      <c r="T35" s="23" t="n">
        <f aca="false">T27+T28+T29+T30+T31+T32+T33+T34</f>
        <v>5160</v>
      </c>
      <c r="U35" s="23" t="n">
        <f aca="false">U27+U28+U29+U30+U31+U32+U33+U34</f>
        <v>5610</v>
      </c>
      <c r="V35" s="23" t="n">
        <f aca="false">V27+V28+V29+V30+V31+V32+V33+V34</f>
        <v>6060</v>
      </c>
      <c r="W35" s="23" t="n">
        <f aca="false">W27+W28+W29+W30+W31+W32+W33+W34</f>
        <v>6510</v>
      </c>
      <c r="X35" s="23" t="n">
        <f aca="false">X27+X28+X29+X30+X31+X32+X33+X34</f>
        <v>7010</v>
      </c>
      <c r="Y35" s="23" t="n">
        <f aca="false">Y27+Y28+Y29+Y30+Y31+Y32+Y33+Y34</f>
        <v>7460</v>
      </c>
      <c r="Z35" s="23" t="n">
        <f aca="false">Z27+Z28+Z29+Z30+Z31+Z32+Z33+Z34</f>
        <v>7960</v>
      </c>
    </row>
    <row r="36" customFormat="false" ht="15" hidden="false" customHeight="true" outlineLevel="0" collapsed="false"/>
    <row r="37" customFormat="false" ht="15" hidden="false" customHeight="true" outlineLevel="0" collapsed="false">
      <c r="A37" s="3" t="s">
        <v>168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5" hidden="false" customHeight="true" outlineLevel="0" collapsed="false">
      <c r="A38" s="15" t="s">
        <v>169</v>
      </c>
      <c r="B38" s="16" t="s">
        <v>170</v>
      </c>
      <c r="C38" s="5" t="n">
        <v>1320</v>
      </c>
      <c r="D38" s="5" t="n">
        <v>1320</v>
      </c>
      <c r="E38" s="5" t="n">
        <v>2640</v>
      </c>
      <c r="F38" s="5" t="n">
        <v>2640</v>
      </c>
      <c r="G38" s="5" t="n">
        <v>2640</v>
      </c>
      <c r="H38" s="5" t="n">
        <v>2640</v>
      </c>
      <c r="I38" s="5" t="n">
        <v>2640</v>
      </c>
      <c r="J38" s="5" t="n">
        <v>2640</v>
      </c>
      <c r="K38" s="5" t="n">
        <v>3520</v>
      </c>
      <c r="L38" s="5" t="n">
        <v>3520</v>
      </c>
      <c r="M38" s="5" t="n">
        <v>3520</v>
      </c>
      <c r="N38" s="5" t="n">
        <v>3520</v>
      </c>
      <c r="O38" s="5" t="n">
        <v>3520</v>
      </c>
      <c r="P38" s="5" t="n">
        <v>3520</v>
      </c>
      <c r="Q38" s="5" t="n">
        <v>3520</v>
      </c>
      <c r="R38" s="5" t="n">
        <v>3520</v>
      </c>
      <c r="S38" s="5" t="n">
        <v>3520</v>
      </c>
      <c r="T38" s="5" t="n">
        <v>3520</v>
      </c>
      <c r="U38" s="5" t="n">
        <v>3520</v>
      </c>
      <c r="V38" s="5" t="n">
        <v>3520</v>
      </c>
      <c r="W38" s="5" t="n">
        <v>3520</v>
      </c>
      <c r="X38" s="5" t="n">
        <v>3520</v>
      </c>
      <c r="Y38" s="5" t="n">
        <v>3520</v>
      </c>
      <c r="Z38" s="5" t="n">
        <v>3520</v>
      </c>
    </row>
    <row r="39" customFormat="false" ht="15" hidden="false" customHeight="true" outlineLevel="0" collapsed="false">
      <c r="A39" s="15" t="s">
        <v>171</v>
      </c>
      <c r="B39" s="16"/>
      <c r="C39" s="5" t="n">
        <v>800</v>
      </c>
      <c r="D39" s="5" t="n">
        <v>800</v>
      </c>
      <c r="E39" s="5" t="n">
        <v>1500</v>
      </c>
      <c r="F39" s="5" t="n">
        <v>1500</v>
      </c>
      <c r="G39" s="5" t="n">
        <v>1500</v>
      </c>
      <c r="H39" s="5" t="n">
        <v>1500</v>
      </c>
      <c r="I39" s="5" t="n">
        <v>1500</v>
      </c>
      <c r="J39" s="5" t="n">
        <v>1500</v>
      </c>
      <c r="K39" s="5" t="n">
        <v>1500</v>
      </c>
      <c r="L39" s="5" t="n">
        <v>1500</v>
      </c>
      <c r="M39" s="5" t="n">
        <v>1500</v>
      </c>
      <c r="N39" s="5" t="n">
        <v>1500</v>
      </c>
      <c r="O39" s="5" t="n">
        <v>1500</v>
      </c>
      <c r="P39" s="5" t="n">
        <v>1500</v>
      </c>
      <c r="Q39" s="5" t="n">
        <v>1500</v>
      </c>
      <c r="R39" s="5" t="n">
        <v>1500</v>
      </c>
      <c r="S39" s="5" t="n">
        <v>1500</v>
      </c>
      <c r="T39" s="5" t="n">
        <v>1500</v>
      </c>
      <c r="U39" s="5" t="n">
        <v>1500</v>
      </c>
      <c r="V39" s="5" t="n">
        <v>1500</v>
      </c>
      <c r="W39" s="5" t="n">
        <v>1500</v>
      </c>
      <c r="X39" s="5" t="n">
        <v>1500</v>
      </c>
      <c r="Y39" s="5" t="n">
        <v>1500</v>
      </c>
      <c r="Z39" s="5" t="n">
        <v>1500</v>
      </c>
    </row>
    <row r="40" customFormat="false" ht="15" hidden="false" customHeight="true" outlineLevel="0" collapsed="false">
      <c r="A40" s="15" t="s">
        <v>172</v>
      </c>
      <c r="B40" s="16" t="s">
        <v>173</v>
      </c>
      <c r="C40" s="5" t="n">
        <v>3000</v>
      </c>
      <c r="D40" s="5" t="n">
        <v>3000</v>
      </c>
      <c r="E40" s="5" t="n">
        <v>2000</v>
      </c>
      <c r="F40" s="5" t="n">
        <v>2000</v>
      </c>
      <c r="G40" s="5" t="n">
        <v>2000</v>
      </c>
      <c r="H40" s="5" t="n">
        <v>2000</v>
      </c>
      <c r="I40" s="5" t="n">
        <v>2000</v>
      </c>
      <c r="J40" s="5" t="n">
        <v>2000</v>
      </c>
      <c r="K40" s="5" t="n">
        <v>1500</v>
      </c>
      <c r="L40" s="5" t="n">
        <v>1500</v>
      </c>
      <c r="M40" s="5" t="n">
        <v>1500</v>
      </c>
      <c r="N40" s="5" t="n">
        <v>1500</v>
      </c>
      <c r="O40" s="5" t="n">
        <v>1500</v>
      </c>
      <c r="P40" s="5" t="n">
        <v>1500</v>
      </c>
      <c r="Q40" s="5" t="n">
        <v>1500</v>
      </c>
      <c r="R40" s="5" t="n">
        <v>1500</v>
      </c>
      <c r="S40" s="5" t="n">
        <v>1500</v>
      </c>
      <c r="T40" s="5" t="n">
        <v>1500</v>
      </c>
      <c r="U40" s="5" t="n">
        <v>1500</v>
      </c>
      <c r="V40" s="5" t="n">
        <v>1500</v>
      </c>
      <c r="W40" s="5" t="n">
        <v>1500</v>
      </c>
      <c r="X40" s="5" t="n">
        <v>1500</v>
      </c>
      <c r="Y40" s="5" t="n">
        <v>1500</v>
      </c>
      <c r="Z40" s="5" t="n">
        <v>1500</v>
      </c>
    </row>
    <row r="41" customFormat="false" ht="15" hidden="false" customHeight="true" outlineLevel="0" collapsed="false">
      <c r="A41" s="15" t="s">
        <v>174</v>
      </c>
      <c r="B41" s="16" t="s">
        <v>175</v>
      </c>
      <c r="C41" s="5" t="n">
        <v>1500</v>
      </c>
      <c r="D41" s="5" t="n">
        <v>1500</v>
      </c>
      <c r="E41" s="5" t="n">
        <v>1500</v>
      </c>
      <c r="F41" s="5" t="n">
        <v>1500</v>
      </c>
      <c r="G41" s="5" t="n">
        <v>1500</v>
      </c>
      <c r="H41" s="5" t="n">
        <v>1500</v>
      </c>
      <c r="I41" s="5" t="n">
        <v>1500</v>
      </c>
      <c r="J41" s="5" t="n">
        <v>1500</v>
      </c>
      <c r="K41" s="5" t="n">
        <v>2500</v>
      </c>
      <c r="L41" s="5" t="n">
        <v>2500</v>
      </c>
      <c r="M41" s="5" t="n">
        <v>2500</v>
      </c>
      <c r="N41" s="5" t="n">
        <v>2500</v>
      </c>
      <c r="O41" s="5" t="n">
        <v>2500</v>
      </c>
      <c r="P41" s="5" t="n">
        <v>2500</v>
      </c>
      <c r="Q41" s="5" t="n">
        <v>2500</v>
      </c>
      <c r="R41" s="5" t="n">
        <v>2500</v>
      </c>
      <c r="S41" s="5" t="n">
        <v>2500</v>
      </c>
      <c r="T41" s="5" t="n">
        <v>2500</v>
      </c>
      <c r="U41" s="5" t="n">
        <v>2500</v>
      </c>
      <c r="V41" s="5" t="n">
        <v>2500</v>
      </c>
      <c r="W41" s="5" t="n">
        <v>2500</v>
      </c>
      <c r="X41" s="5" t="n">
        <v>2500</v>
      </c>
      <c r="Y41" s="5" t="n">
        <v>2500</v>
      </c>
      <c r="Z41" s="5" t="n">
        <v>2500</v>
      </c>
    </row>
    <row r="42" customFormat="false" ht="15" hidden="false" customHeight="true" outlineLevel="0" collapsed="false">
      <c r="A42" s="15" t="s">
        <v>176</v>
      </c>
      <c r="B42" s="16" t="s">
        <v>175</v>
      </c>
      <c r="C42" s="5" t="n">
        <v>500</v>
      </c>
      <c r="D42" s="5" t="n">
        <v>500</v>
      </c>
      <c r="E42" s="5" t="n">
        <v>500</v>
      </c>
      <c r="F42" s="5" t="n">
        <v>500</v>
      </c>
      <c r="G42" s="5" t="n">
        <v>500</v>
      </c>
      <c r="H42" s="5" t="n">
        <v>500</v>
      </c>
      <c r="I42" s="5" t="n">
        <v>500</v>
      </c>
      <c r="J42" s="5" t="n">
        <v>500</v>
      </c>
      <c r="K42" s="5" t="n">
        <v>2000</v>
      </c>
      <c r="L42" s="5" t="n">
        <v>2000</v>
      </c>
      <c r="M42" s="5" t="n">
        <v>2000</v>
      </c>
      <c r="N42" s="5" t="n">
        <v>2000</v>
      </c>
      <c r="O42" s="5" t="n">
        <v>2000</v>
      </c>
      <c r="P42" s="5" t="n">
        <v>2000</v>
      </c>
      <c r="Q42" s="5" t="n">
        <v>2000</v>
      </c>
      <c r="R42" s="5" t="n">
        <v>2000</v>
      </c>
      <c r="S42" s="5" t="n">
        <v>2000</v>
      </c>
      <c r="T42" s="5" t="n">
        <v>2000</v>
      </c>
      <c r="U42" s="5" t="n">
        <v>2000</v>
      </c>
      <c r="V42" s="5" t="n">
        <v>2000</v>
      </c>
      <c r="W42" s="5" t="n">
        <v>2000</v>
      </c>
      <c r="X42" s="5" t="n">
        <v>2000</v>
      </c>
      <c r="Y42" s="5" t="n">
        <v>2000</v>
      </c>
      <c r="Z42" s="5" t="n">
        <v>2000</v>
      </c>
    </row>
    <row r="43" customFormat="false" ht="15" hidden="false" customHeight="true" outlineLevel="0" collapsed="false">
      <c r="A43" s="15" t="s">
        <v>177</v>
      </c>
      <c r="B43" s="16" t="s">
        <v>166</v>
      </c>
      <c r="C43" s="5" t="n">
        <v>500</v>
      </c>
      <c r="D43" s="5" t="n">
        <v>500</v>
      </c>
      <c r="E43" s="5" t="n">
        <v>500</v>
      </c>
      <c r="F43" s="5" t="n">
        <v>500</v>
      </c>
      <c r="G43" s="5" t="n">
        <v>500</v>
      </c>
      <c r="H43" s="5" t="n">
        <v>500</v>
      </c>
      <c r="I43" s="5" t="n">
        <v>500</v>
      </c>
      <c r="J43" s="5" t="n">
        <v>500</v>
      </c>
      <c r="K43" s="5" t="n">
        <v>500</v>
      </c>
      <c r="L43" s="5" t="n">
        <v>500</v>
      </c>
      <c r="M43" s="5" t="n">
        <v>500</v>
      </c>
      <c r="N43" s="5" t="n">
        <v>500</v>
      </c>
      <c r="O43" s="5" t="n">
        <v>500</v>
      </c>
      <c r="P43" s="5" t="n">
        <v>500</v>
      </c>
      <c r="Q43" s="5" t="n">
        <v>500</v>
      </c>
      <c r="R43" s="5" t="n">
        <v>500</v>
      </c>
      <c r="S43" s="5" t="n">
        <v>500</v>
      </c>
      <c r="T43" s="5" t="n">
        <v>500</v>
      </c>
      <c r="U43" s="5" t="n">
        <v>500</v>
      </c>
      <c r="V43" s="5" t="n">
        <v>500</v>
      </c>
      <c r="W43" s="5" t="n">
        <v>500</v>
      </c>
      <c r="X43" s="5" t="n">
        <v>500</v>
      </c>
      <c r="Y43" s="5" t="n">
        <v>500</v>
      </c>
      <c r="Z43" s="5" t="n">
        <v>500</v>
      </c>
    </row>
    <row r="44" customFormat="false" ht="15" hidden="false" customHeight="true" outlineLevel="0" collapsed="false">
      <c r="A44" s="15" t="s">
        <v>178</v>
      </c>
      <c r="B44" s="16" t="s">
        <v>179</v>
      </c>
      <c r="C44" s="5" t="n">
        <v>15000</v>
      </c>
      <c r="D44" s="5" t="n">
        <v>0</v>
      </c>
      <c r="E44" s="5" t="n">
        <v>15000</v>
      </c>
      <c r="F44" s="5" t="n">
        <v>0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10000</v>
      </c>
      <c r="L44" s="5" t="n">
        <v>0</v>
      </c>
      <c r="M44" s="5" t="n">
        <v>0</v>
      </c>
      <c r="N44" s="5" t="n">
        <v>0</v>
      </c>
      <c r="O44" s="5" t="n">
        <v>0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0</v>
      </c>
      <c r="V44" s="5" t="n">
        <v>0</v>
      </c>
      <c r="W44" s="5" t="n">
        <v>0</v>
      </c>
      <c r="X44" s="5" t="n">
        <v>0</v>
      </c>
      <c r="Y44" s="5" t="n">
        <v>0</v>
      </c>
      <c r="Z44" s="5" t="n">
        <v>0</v>
      </c>
    </row>
    <row r="45" customFormat="false" ht="15" hidden="false" customHeight="true" outlineLevel="0" collapsed="false">
      <c r="A45" s="15" t="s">
        <v>180</v>
      </c>
      <c r="B45" s="16" t="s">
        <v>181</v>
      </c>
      <c r="C45" s="5" t="n">
        <v>500</v>
      </c>
      <c r="D45" s="5" t="n">
        <v>500</v>
      </c>
      <c r="E45" s="5" t="n">
        <v>2000</v>
      </c>
      <c r="F45" s="5" t="n">
        <v>2000</v>
      </c>
      <c r="G45" s="5" t="n">
        <v>2000</v>
      </c>
      <c r="H45" s="5" t="n">
        <v>2000</v>
      </c>
      <c r="I45" s="5" t="n">
        <v>2000</v>
      </c>
      <c r="J45" s="5" t="n">
        <v>2000</v>
      </c>
      <c r="K45" s="5" t="n">
        <v>3500</v>
      </c>
      <c r="L45" s="5" t="n">
        <v>3500</v>
      </c>
      <c r="M45" s="5" t="n">
        <v>3500</v>
      </c>
      <c r="N45" s="5" t="n">
        <v>3500</v>
      </c>
      <c r="O45" s="5" t="n">
        <v>3500</v>
      </c>
      <c r="P45" s="5" t="n">
        <v>3500</v>
      </c>
      <c r="Q45" s="5" t="n">
        <v>3500</v>
      </c>
      <c r="R45" s="5" t="n">
        <v>3500</v>
      </c>
      <c r="S45" s="5" t="n">
        <v>3500</v>
      </c>
      <c r="T45" s="5" t="n">
        <v>3500</v>
      </c>
      <c r="U45" s="5" t="n">
        <v>3500</v>
      </c>
      <c r="V45" s="5" t="n">
        <v>3500</v>
      </c>
      <c r="W45" s="5" t="n">
        <v>3500</v>
      </c>
      <c r="X45" s="5" t="n">
        <v>3500</v>
      </c>
      <c r="Y45" s="5" t="n">
        <v>3500</v>
      </c>
      <c r="Z45" s="5" t="n">
        <v>3500</v>
      </c>
    </row>
    <row r="46" customFormat="false" ht="15" hidden="false" customHeight="true" outlineLevel="0" collapsed="false">
      <c r="A46" s="15" t="s">
        <v>182</v>
      </c>
      <c r="B46" s="16" t="s">
        <v>183</v>
      </c>
      <c r="C46" s="5" t="n">
        <v>0</v>
      </c>
      <c r="D46" s="5" t="n">
        <v>0</v>
      </c>
      <c r="E46" s="5" t="n">
        <v>1500</v>
      </c>
      <c r="F46" s="5" t="n">
        <v>1500</v>
      </c>
      <c r="G46" s="5" t="n">
        <v>1500</v>
      </c>
      <c r="H46" s="5" t="n">
        <v>1500</v>
      </c>
      <c r="I46" s="5" t="n">
        <v>1500</v>
      </c>
      <c r="J46" s="5" t="n">
        <v>1500</v>
      </c>
      <c r="K46" s="5" t="n">
        <v>3000</v>
      </c>
      <c r="L46" s="5" t="n">
        <v>3000</v>
      </c>
      <c r="M46" s="5" t="n">
        <v>3000</v>
      </c>
      <c r="N46" s="5" t="n">
        <v>3000</v>
      </c>
      <c r="O46" s="5" t="n">
        <v>3000</v>
      </c>
      <c r="P46" s="5" t="n">
        <v>3000</v>
      </c>
      <c r="Q46" s="5" t="n">
        <v>3000</v>
      </c>
      <c r="R46" s="5" t="n">
        <v>3000</v>
      </c>
      <c r="S46" s="5" t="n">
        <v>3000</v>
      </c>
      <c r="T46" s="5" t="n">
        <v>3000</v>
      </c>
      <c r="U46" s="5" t="n">
        <v>3000</v>
      </c>
      <c r="V46" s="5" t="n">
        <v>3000</v>
      </c>
      <c r="W46" s="5" t="n">
        <v>3000</v>
      </c>
      <c r="X46" s="5" t="n">
        <v>3000</v>
      </c>
      <c r="Y46" s="5" t="n">
        <v>3000</v>
      </c>
      <c r="Z46" s="5" t="n">
        <v>3000</v>
      </c>
    </row>
    <row r="47" customFormat="false" ht="15" hidden="false" customHeight="true" outlineLevel="0" collapsed="false">
      <c r="A47" s="15" t="s">
        <v>184</v>
      </c>
      <c r="B47" s="16" t="s">
        <v>183</v>
      </c>
      <c r="C47" s="5" t="n">
        <v>0</v>
      </c>
      <c r="D47" s="5" t="n">
        <v>0</v>
      </c>
      <c r="E47" s="5" t="n">
        <v>750</v>
      </c>
      <c r="F47" s="5" t="n">
        <v>750</v>
      </c>
      <c r="G47" s="5" t="n">
        <v>750</v>
      </c>
      <c r="H47" s="5" t="n">
        <v>750</v>
      </c>
      <c r="I47" s="5" t="n">
        <v>750</v>
      </c>
      <c r="J47" s="5" t="n">
        <v>750</v>
      </c>
      <c r="K47" s="5" t="n">
        <v>1800</v>
      </c>
      <c r="L47" s="5" t="n">
        <v>1800</v>
      </c>
      <c r="M47" s="5" t="n">
        <v>1800</v>
      </c>
      <c r="N47" s="5" t="n">
        <v>1800</v>
      </c>
      <c r="O47" s="5" t="n">
        <v>1800</v>
      </c>
      <c r="P47" s="5" t="n">
        <v>1800</v>
      </c>
      <c r="Q47" s="5" t="n">
        <v>1800</v>
      </c>
      <c r="R47" s="5" t="n">
        <v>1800</v>
      </c>
      <c r="S47" s="5" t="n">
        <v>1800</v>
      </c>
      <c r="T47" s="5" t="n">
        <v>1800</v>
      </c>
      <c r="U47" s="5" t="n">
        <v>1800</v>
      </c>
      <c r="V47" s="5" t="n">
        <v>1800</v>
      </c>
      <c r="W47" s="5" t="n">
        <v>1800</v>
      </c>
      <c r="X47" s="5" t="n">
        <v>1800</v>
      </c>
      <c r="Y47" s="5" t="n">
        <v>1800</v>
      </c>
      <c r="Z47" s="5" t="n">
        <v>1800</v>
      </c>
    </row>
    <row r="48" customFormat="false" ht="15" hidden="false" customHeight="true" outlineLevel="0" collapsed="false">
      <c r="A48" s="18" t="s">
        <v>185</v>
      </c>
      <c r="B48" s="19"/>
      <c r="C48" s="22" t="n">
        <f aca="false">C38+C39+C40+C41+C42+C43+C44+C45+C46+C47</f>
        <v>23120</v>
      </c>
      <c r="D48" s="22" t="n">
        <f aca="false">D38+D39+D40+D41+D42+D43+D44+D45+D46+D47</f>
        <v>8120</v>
      </c>
      <c r="E48" s="22" t="n">
        <f aca="false">E38+E39+E40+E41+E42+E43+E44+E45+E46+E47</f>
        <v>27890</v>
      </c>
      <c r="F48" s="22" t="n">
        <f aca="false">F38+F39+F40+F41+F42+F43+F44+F45+F46+F47</f>
        <v>12890</v>
      </c>
      <c r="G48" s="22" t="n">
        <f aca="false">G38+G39+G40+G41+G42+G43+G44+G45+G46+G47</f>
        <v>12890</v>
      </c>
      <c r="H48" s="22" t="n">
        <f aca="false">H38+H39+H40+H41+H42+H43+H44+H45+H46+H47</f>
        <v>12890</v>
      </c>
      <c r="I48" s="22" t="n">
        <f aca="false">I38+I39+I40+I41+I42+I43+I44+I45+I46+I47</f>
        <v>12890</v>
      </c>
      <c r="J48" s="22" t="n">
        <f aca="false">J38+J39+J40+J41+J42+J43+J44+J45+J46+J47</f>
        <v>12890</v>
      </c>
      <c r="K48" s="22" t="n">
        <f aca="false">K38+K39+K40+K41+K42+K43+K44+K45+K46+K47</f>
        <v>29820</v>
      </c>
      <c r="L48" s="22" t="n">
        <f aca="false">L38+L39+L40+L41+L42+L43+L44+L45+L46+L47</f>
        <v>19820</v>
      </c>
      <c r="M48" s="22" t="n">
        <f aca="false">M38+M39+M40+M41+M42+M43+M44+M45+M46+M47</f>
        <v>19820</v>
      </c>
      <c r="N48" s="22" t="n">
        <f aca="false">N38+N39+N40+N41+N42+N43+N44+N45+N46+N47</f>
        <v>19820</v>
      </c>
      <c r="O48" s="22" t="n">
        <f aca="false">O38+O39+O40+O41+O42+O43+O44+O45+O46+O47</f>
        <v>19820</v>
      </c>
      <c r="P48" s="22" t="n">
        <f aca="false">P38+P39+P40+P41+P42+P43+P44+P45+P46+P47</f>
        <v>19820</v>
      </c>
      <c r="Q48" s="22" t="n">
        <f aca="false">Q38+Q39+Q40+Q41+Q42+Q43+Q44+Q45+Q46+Q47</f>
        <v>19820</v>
      </c>
      <c r="R48" s="22" t="n">
        <f aca="false">R38+R39+R40+R41+R42+R43+R44+R45+R46+R47</f>
        <v>19820</v>
      </c>
      <c r="S48" s="22" t="n">
        <f aca="false">S38+S39+S40+S41+S42+S43+S44+S45+S46+S47</f>
        <v>19820</v>
      </c>
      <c r="T48" s="22" t="n">
        <f aca="false">T38+T39+T40+T41+T42+T43+T44+T45+T46+T47</f>
        <v>19820</v>
      </c>
      <c r="U48" s="22" t="n">
        <f aca="false">U38+U39+U40+U41+U42+U43+U44+U45+U46+U47</f>
        <v>19820</v>
      </c>
      <c r="V48" s="22" t="n">
        <f aca="false">V38+V39+V40+V41+V42+V43+V44+V45+V46+V47</f>
        <v>19820</v>
      </c>
      <c r="W48" s="22" t="n">
        <f aca="false">W38+W39+W40+W41+W42+W43+W44+W45+W46+W47</f>
        <v>19820</v>
      </c>
      <c r="X48" s="22" t="n">
        <f aca="false">X38+X39+X40+X41+X42+X43+X44+X45+X46+X47</f>
        <v>19820</v>
      </c>
      <c r="Y48" s="22" t="n">
        <f aca="false">Y38+Y39+Y40+Y41+Y42+Y43+Y44+Y45+Y46+Y47</f>
        <v>19820</v>
      </c>
      <c r="Z48" s="22" t="n">
        <f aca="false">Z38+Z39+Z40+Z41+Z42+Z43+Z44+Z45+Z46+Z47</f>
        <v>19820</v>
      </c>
    </row>
    <row r="49" customFormat="false" ht="15" hidden="false" customHeight="true" outlineLevel="0" collapsed="false"/>
    <row r="50" customFormat="false" ht="15" hidden="false" customHeight="true" outlineLevel="0" collapsed="false">
      <c r="A50" s="3" t="s">
        <v>186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5" hidden="false" customHeight="true" outlineLevel="0" collapsed="false">
      <c r="A51" s="24" t="s">
        <v>187</v>
      </c>
      <c r="C51" s="25" t="n">
        <f aca="false">C9</f>
        <v>20000</v>
      </c>
      <c r="D51" s="25" t="n">
        <f aca="false">D9</f>
        <v>0</v>
      </c>
      <c r="E51" s="25" t="n">
        <f aca="false">E9</f>
        <v>10000</v>
      </c>
      <c r="F51" s="25" t="n">
        <f aca="false">F9</f>
        <v>0</v>
      </c>
      <c r="G51" s="25" t="n">
        <f aca="false">G9</f>
        <v>0</v>
      </c>
      <c r="H51" s="25" t="n">
        <f aca="false">H9</f>
        <v>0</v>
      </c>
      <c r="I51" s="25" t="n">
        <f aca="false">I9</f>
        <v>0</v>
      </c>
      <c r="J51" s="25" t="n">
        <f aca="false">J9</f>
        <v>0</v>
      </c>
      <c r="K51" s="25" t="n">
        <f aca="false">K9</f>
        <v>40000</v>
      </c>
      <c r="L51" s="25" t="n">
        <f aca="false">L9</f>
        <v>50000</v>
      </c>
      <c r="M51" s="25" t="n">
        <f aca="false">M9</f>
        <v>60000</v>
      </c>
      <c r="N51" s="25" t="n">
        <f aca="false">N9</f>
        <v>70000</v>
      </c>
      <c r="O51" s="25" t="n">
        <f aca="false">O9</f>
        <v>80000</v>
      </c>
      <c r="P51" s="25" t="n">
        <f aca="false">P9</f>
        <v>90000</v>
      </c>
      <c r="Q51" s="25" t="n">
        <f aca="false">Q9</f>
        <v>100000</v>
      </c>
      <c r="R51" s="25" t="n">
        <f aca="false">R9</f>
        <v>110000</v>
      </c>
      <c r="S51" s="25" t="n">
        <f aca="false">S9</f>
        <v>120000</v>
      </c>
      <c r="T51" s="25" t="n">
        <f aca="false">T9</f>
        <v>130000</v>
      </c>
      <c r="U51" s="25" t="n">
        <f aca="false">U9</f>
        <v>140000</v>
      </c>
      <c r="V51" s="25" t="n">
        <f aca="false">V9</f>
        <v>150000</v>
      </c>
      <c r="W51" s="25" t="n">
        <f aca="false">W9</f>
        <v>160000</v>
      </c>
      <c r="X51" s="25" t="n">
        <f aca="false">X9</f>
        <v>170000</v>
      </c>
      <c r="Y51" s="25" t="n">
        <f aca="false">Y9</f>
        <v>180000</v>
      </c>
      <c r="Z51" s="25" t="n">
        <f aca="false">Z9</f>
        <v>190000</v>
      </c>
    </row>
    <row r="52" customFormat="false" ht="15" hidden="false" customHeight="true" outlineLevel="0" collapsed="false">
      <c r="A52" s="24" t="s">
        <v>188</v>
      </c>
      <c r="C52" s="26" t="n">
        <f aca="false">C23</f>
        <v>32099</v>
      </c>
      <c r="D52" s="26" t="n">
        <f aca="false">D23</f>
        <v>32099</v>
      </c>
      <c r="E52" s="26" t="n">
        <f aca="false">E23</f>
        <v>62234</v>
      </c>
      <c r="F52" s="26" t="n">
        <f aca="false">F23</f>
        <v>62234</v>
      </c>
      <c r="G52" s="26" t="n">
        <f aca="false">G23</f>
        <v>62234</v>
      </c>
      <c r="H52" s="26" t="n">
        <f aca="false">H23</f>
        <v>62234</v>
      </c>
      <c r="I52" s="26" t="n">
        <f aca="false">I23</f>
        <v>62234</v>
      </c>
      <c r="J52" s="26" t="n">
        <f aca="false">J23</f>
        <v>62234</v>
      </c>
      <c r="K52" s="26" t="n">
        <f aca="false">K23</f>
        <v>76108</v>
      </c>
      <c r="L52" s="26" t="n">
        <f aca="false">L23</f>
        <v>76108</v>
      </c>
      <c r="M52" s="26" t="n">
        <f aca="false">M23</f>
        <v>76108</v>
      </c>
      <c r="N52" s="26" t="n">
        <f aca="false">N23</f>
        <v>76108</v>
      </c>
      <c r="O52" s="26" t="n">
        <f aca="false">O23</f>
        <v>76108</v>
      </c>
      <c r="P52" s="26" t="n">
        <f aca="false">P23</f>
        <v>76108</v>
      </c>
      <c r="Q52" s="26" t="n">
        <f aca="false">Q23</f>
        <v>76108</v>
      </c>
      <c r="R52" s="26" t="n">
        <f aca="false">R23</f>
        <v>76108</v>
      </c>
      <c r="S52" s="26" t="n">
        <f aca="false">S23</f>
        <v>76108</v>
      </c>
      <c r="T52" s="26" t="n">
        <f aca="false">T23</f>
        <v>76108</v>
      </c>
      <c r="U52" s="26" t="n">
        <f aca="false">U23</f>
        <v>76108</v>
      </c>
      <c r="V52" s="26" t="n">
        <f aca="false">V23</f>
        <v>76108</v>
      </c>
      <c r="W52" s="26" t="n">
        <f aca="false">W23</f>
        <v>76108</v>
      </c>
      <c r="X52" s="26" t="n">
        <f aca="false">X23</f>
        <v>76108</v>
      </c>
      <c r="Y52" s="26" t="n">
        <f aca="false">Y23</f>
        <v>76108</v>
      </c>
      <c r="Z52" s="26" t="n">
        <f aca="false">Z23</f>
        <v>76108</v>
      </c>
    </row>
    <row r="53" customFormat="false" ht="15" hidden="false" customHeight="true" outlineLevel="0" collapsed="false">
      <c r="A53" s="24" t="s">
        <v>189</v>
      </c>
      <c r="C53" s="26" t="n">
        <f aca="false">C35</f>
        <v>1060</v>
      </c>
      <c r="D53" s="26" t="n">
        <f aca="false">D35</f>
        <v>1060</v>
      </c>
      <c r="E53" s="26" t="n">
        <f aca="false">E35</f>
        <v>1460</v>
      </c>
      <c r="F53" s="26" t="n">
        <f aca="false">F35</f>
        <v>1460</v>
      </c>
      <c r="G53" s="26" t="n">
        <f aca="false">G35</f>
        <v>1460</v>
      </c>
      <c r="H53" s="26" t="n">
        <f aca="false">H35</f>
        <v>1460</v>
      </c>
      <c r="I53" s="26" t="n">
        <f aca="false">I35</f>
        <v>1560</v>
      </c>
      <c r="J53" s="26" t="n">
        <f aca="false">J35</f>
        <v>1560</v>
      </c>
      <c r="K53" s="26" t="n">
        <f aca="false">K35</f>
        <v>2410</v>
      </c>
      <c r="L53" s="26" t="n">
        <f aca="false">L35</f>
        <v>2660</v>
      </c>
      <c r="M53" s="26" t="n">
        <f aca="false">M35</f>
        <v>2860</v>
      </c>
      <c r="N53" s="26" t="n">
        <f aca="false">N35</f>
        <v>3110</v>
      </c>
      <c r="O53" s="26" t="n">
        <f aca="false">O35</f>
        <v>3560</v>
      </c>
      <c r="P53" s="26" t="n">
        <f aca="false">P35</f>
        <v>3810</v>
      </c>
      <c r="Q53" s="26" t="n">
        <f aca="false">Q35</f>
        <v>4210</v>
      </c>
      <c r="R53" s="26" t="n">
        <f aca="false">R35</f>
        <v>4510</v>
      </c>
      <c r="S53" s="26" t="n">
        <f aca="false">S35</f>
        <v>4910</v>
      </c>
      <c r="T53" s="26" t="n">
        <f aca="false">T35</f>
        <v>5160</v>
      </c>
      <c r="U53" s="26" t="n">
        <f aca="false">U35</f>
        <v>5610</v>
      </c>
      <c r="V53" s="26" t="n">
        <f aca="false">V35</f>
        <v>6060</v>
      </c>
      <c r="W53" s="26" t="n">
        <f aca="false">W35</f>
        <v>6510</v>
      </c>
      <c r="X53" s="26" t="n">
        <f aca="false">X35</f>
        <v>7010</v>
      </c>
      <c r="Y53" s="26" t="n">
        <f aca="false">Y35</f>
        <v>7460</v>
      </c>
      <c r="Z53" s="26" t="n">
        <f aca="false">Z35</f>
        <v>7960</v>
      </c>
    </row>
    <row r="54" customFormat="false" ht="15" hidden="false" customHeight="true" outlineLevel="0" collapsed="false">
      <c r="A54" s="24" t="s">
        <v>190</v>
      </c>
      <c r="C54" s="26" t="n">
        <f aca="false">C48</f>
        <v>23120</v>
      </c>
      <c r="D54" s="26" t="n">
        <f aca="false">D48</f>
        <v>8120</v>
      </c>
      <c r="E54" s="26" t="n">
        <f aca="false">E48</f>
        <v>27890</v>
      </c>
      <c r="F54" s="26" t="n">
        <f aca="false">F48</f>
        <v>12890</v>
      </c>
      <c r="G54" s="26" t="n">
        <f aca="false">G48</f>
        <v>12890</v>
      </c>
      <c r="H54" s="26" t="n">
        <f aca="false">H48</f>
        <v>12890</v>
      </c>
      <c r="I54" s="26" t="n">
        <f aca="false">I48</f>
        <v>12890</v>
      </c>
      <c r="J54" s="26" t="n">
        <f aca="false">J48</f>
        <v>12890</v>
      </c>
      <c r="K54" s="26" t="n">
        <f aca="false">K48</f>
        <v>29820</v>
      </c>
      <c r="L54" s="26" t="n">
        <f aca="false">L48</f>
        <v>19820</v>
      </c>
      <c r="M54" s="26" t="n">
        <f aca="false">M48</f>
        <v>19820</v>
      </c>
      <c r="N54" s="26" t="n">
        <f aca="false">N48</f>
        <v>19820</v>
      </c>
      <c r="O54" s="26" t="n">
        <f aca="false">O48</f>
        <v>19820</v>
      </c>
      <c r="P54" s="26" t="n">
        <f aca="false">P48</f>
        <v>19820</v>
      </c>
      <c r="Q54" s="26" t="n">
        <f aca="false">Q48</f>
        <v>19820</v>
      </c>
      <c r="R54" s="26" t="n">
        <f aca="false">R48</f>
        <v>19820</v>
      </c>
      <c r="S54" s="26" t="n">
        <f aca="false">S48</f>
        <v>19820</v>
      </c>
      <c r="T54" s="26" t="n">
        <f aca="false">T48</f>
        <v>19820</v>
      </c>
      <c r="U54" s="26" t="n">
        <f aca="false">U48</f>
        <v>19820</v>
      </c>
      <c r="V54" s="26" t="n">
        <f aca="false">V48</f>
        <v>19820</v>
      </c>
      <c r="W54" s="26" t="n">
        <f aca="false">W48</f>
        <v>19820</v>
      </c>
      <c r="X54" s="26" t="n">
        <f aca="false">X48</f>
        <v>19820</v>
      </c>
      <c r="Y54" s="26" t="n">
        <f aca="false">Y48</f>
        <v>19820</v>
      </c>
      <c r="Z54" s="26" t="n">
        <f aca="false">Z48</f>
        <v>19820</v>
      </c>
    </row>
    <row r="55" customFormat="false" ht="15" hidden="false" customHeight="true" outlineLevel="0" collapsed="false">
      <c r="A55" s="18" t="s">
        <v>191</v>
      </c>
      <c r="B55" s="19"/>
      <c r="C55" s="27" t="n">
        <f aca="false">C52+C53+C54</f>
        <v>56279</v>
      </c>
      <c r="D55" s="27" t="n">
        <f aca="false">D52+D53+D54</f>
        <v>41279</v>
      </c>
      <c r="E55" s="27" t="n">
        <f aca="false">E52+E53+E54</f>
        <v>91584</v>
      </c>
      <c r="F55" s="27" t="n">
        <f aca="false">F52+F53+F54</f>
        <v>76584</v>
      </c>
      <c r="G55" s="27" t="n">
        <f aca="false">G52+G53+G54</f>
        <v>76584</v>
      </c>
      <c r="H55" s="27" t="n">
        <f aca="false">H52+H53+H54</f>
        <v>76584</v>
      </c>
      <c r="I55" s="27" t="n">
        <f aca="false">I52+I53+I54</f>
        <v>76684</v>
      </c>
      <c r="J55" s="27" t="n">
        <f aca="false">J52+J53+J54</f>
        <v>76684</v>
      </c>
      <c r="K55" s="27" t="n">
        <f aca="false">K52+K53+K54</f>
        <v>108338</v>
      </c>
      <c r="L55" s="27" t="n">
        <f aca="false">L52+L53+L54</f>
        <v>98588</v>
      </c>
      <c r="M55" s="27" t="n">
        <f aca="false">M52+M53+M54</f>
        <v>98788</v>
      </c>
      <c r="N55" s="27" t="n">
        <f aca="false">N52+N53+N54</f>
        <v>99038</v>
      </c>
      <c r="O55" s="27" t="n">
        <f aca="false">O52+O53+O54</f>
        <v>99488</v>
      </c>
      <c r="P55" s="27" t="n">
        <f aca="false">P52+P53+P54</f>
        <v>99738</v>
      </c>
      <c r="Q55" s="27" t="n">
        <f aca="false">Q52+Q53+Q54</f>
        <v>100138</v>
      </c>
      <c r="R55" s="27" t="n">
        <f aca="false">R52+R53+R54</f>
        <v>100438</v>
      </c>
      <c r="S55" s="27" t="n">
        <f aca="false">S52+S53+S54</f>
        <v>100838</v>
      </c>
      <c r="T55" s="27" t="n">
        <f aca="false">T52+T53+T54</f>
        <v>101088</v>
      </c>
      <c r="U55" s="27" t="n">
        <f aca="false">U52+U53+U54</f>
        <v>101538</v>
      </c>
      <c r="V55" s="27" t="n">
        <f aca="false">V52+V53+V54</f>
        <v>101988</v>
      </c>
      <c r="W55" s="27" t="n">
        <f aca="false">W52+W53+W54</f>
        <v>102438</v>
      </c>
      <c r="X55" s="27" t="n">
        <f aca="false">X52+X53+X54</f>
        <v>102938</v>
      </c>
      <c r="Y55" s="27" t="n">
        <f aca="false">Y52+Y53+Y54</f>
        <v>103388</v>
      </c>
      <c r="Z55" s="27" t="n">
        <f aca="false">Z52+Z53+Z54</f>
        <v>103888</v>
      </c>
    </row>
    <row r="56" customFormat="false" ht="15" hidden="false" customHeight="true" outlineLevel="0" collapsed="false">
      <c r="A56" s="18" t="s">
        <v>192</v>
      </c>
      <c r="B56" s="19"/>
      <c r="C56" s="28" t="n">
        <f aca="false">C51-C55</f>
        <v>-36279</v>
      </c>
      <c r="D56" s="28" t="n">
        <f aca="false">D51-D55</f>
        <v>-41279</v>
      </c>
      <c r="E56" s="28" t="n">
        <f aca="false">E51-E55</f>
        <v>-81584</v>
      </c>
      <c r="F56" s="28" t="n">
        <f aca="false">F51-F55</f>
        <v>-76584</v>
      </c>
      <c r="G56" s="28" t="n">
        <f aca="false">G51-G55</f>
        <v>-76584</v>
      </c>
      <c r="H56" s="28" t="n">
        <f aca="false">H51-H55</f>
        <v>-76584</v>
      </c>
      <c r="I56" s="28" t="n">
        <f aca="false">I51-I55</f>
        <v>-76684</v>
      </c>
      <c r="J56" s="28" t="n">
        <f aca="false">J51-J55</f>
        <v>-76684</v>
      </c>
      <c r="K56" s="28" t="n">
        <f aca="false">K51-K55</f>
        <v>-68338</v>
      </c>
      <c r="L56" s="28" t="n">
        <f aca="false">L51-L55</f>
        <v>-48588</v>
      </c>
      <c r="M56" s="28" t="n">
        <f aca="false">M51-M55</f>
        <v>-38788</v>
      </c>
      <c r="N56" s="28" t="n">
        <f aca="false">N51-N55</f>
        <v>-29038</v>
      </c>
      <c r="O56" s="28" t="n">
        <f aca="false">O51-O55</f>
        <v>-19488</v>
      </c>
      <c r="P56" s="28" t="n">
        <f aca="false">P51-P55</f>
        <v>-9738</v>
      </c>
      <c r="Q56" s="28" t="n">
        <f aca="false">Q51-Q55</f>
        <v>-138</v>
      </c>
      <c r="R56" s="28" t="n">
        <f aca="false">R51-R55</f>
        <v>9562</v>
      </c>
      <c r="S56" s="28" t="n">
        <f aca="false">S51-S55</f>
        <v>19162</v>
      </c>
      <c r="T56" s="28" t="n">
        <f aca="false">T51-T55</f>
        <v>28912</v>
      </c>
      <c r="U56" s="28" t="n">
        <f aca="false">U51-U55</f>
        <v>38462</v>
      </c>
      <c r="V56" s="28" t="n">
        <f aca="false">V51-V55</f>
        <v>48012</v>
      </c>
      <c r="W56" s="28" t="n">
        <f aca="false">W51-W55</f>
        <v>57562</v>
      </c>
      <c r="X56" s="28" t="n">
        <f aca="false">X51-X55</f>
        <v>67062</v>
      </c>
      <c r="Y56" s="28" t="n">
        <f aca="false">Y51-Y55</f>
        <v>76612</v>
      </c>
      <c r="Z56" s="28" t="n">
        <f aca="false">Z51-Z55</f>
        <v>86112</v>
      </c>
    </row>
    <row r="57" customFormat="false" ht="15" hidden="false" customHeight="true" outlineLevel="0" collapsed="false">
      <c r="A57" s="15" t="s">
        <v>193</v>
      </c>
      <c r="C57" s="17" t="n">
        <f aca="false">C55</f>
        <v>56279</v>
      </c>
      <c r="D57" s="17" t="n">
        <f aca="false">C57+D55</f>
        <v>97558</v>
      </c>
      <c r="E57" s="17" t="n">
        <f aca="false">D57+E55</f>
        <v>189142</v>
      </c>
      <c r="F57" s="17" t="n">
        <f aca="false">E57+F55</f>
        <v>265726</v>
      </c>
      <c r="G57" s="17" t="n">
        <f aca="false">F57+G55</f>
        <v>342310</v>
      </c>
      <c r="H57" s="17" t="n">
        <f aca="false">G57+H55</f>
        <v>418894</v>
      </c>
      <c r="I57" s="17" t="n">
        <f aca="false">H57+I55</f>
        <v>495578</v>
      </c>
      <c r="J57" s="17" t="n">
        <f aca="false">I57+J55</f>
        <v>572262</v>
      </c>
      <c r="K57" s="17" t="n">
        <f aca="false">J57+K55</f>
        <v>680600</v>
      </c>
      <c r="L57" s="17" t="n">
        <f aca="false">K57+L55</f>
        <v>779188</v>
      </c>
      <c r="M57" s="17" t="n">
        <f aca="false">L57+M55</f>
        <v>877976</v>
      </c>
      <c r="N57" s="17" t="n">
        <f aca="false">M57+N55</f>
        <v>977014</v>
      </c>
      <c r="O57" s="17" t="n">
        <f aca="false">N57+O55</f>
        <v>1076502</v>
      </c>
      <c r="P57" s="17" t="n">
        <f aca="false">O57+P55</f>
        <v>1176240</v>
      </c>
      <c r="Q57" s="17" t="n">
        <f aca="false">P57+Q55</f>
        <v>1276378</v>
      </c>
      <c r="R57" s="17" t="n">
        <f aca="false">Q57+R55</f>
        <v>1376816</v>
      </c>
      <c r="S57" s="17" t="n">
        <f aca="false">R57+S55</f>
        <v>1477654</v>
      </c>
      <c r="T57" s="17" t="n">
        <f aca="false">S57+T55</f>
        <v>1578742</v>
      </c>
      <c r="U57" s="17" t="n">
        <f aca="false">T57+U55</f>
        <v>1680280</v>
      </c>
      <c r="V57" s="17" t="n">
        <f aca="false">U57+V55</f>
        <v>1782268</v>
      </c>
      <c r="W57" s="17" t="n">
        <f aca="false">V57+W55</f>
        <v>1884706</v>
      </c>
      <c r="X57" s="17" t="n">
        <f aca="false">W57+X55</f>
        <v>1987644</v>
      </c>
      <c r="Y57" s="17" t="n">
        <f aca="false">X57+Y55</f>
        <v>2091032</v>
      </c>
      <c r="Z57" s="17" t="n">
        <f aca="false">Y57+Z55</f>
        <v>2194920</v>
      </c>
    </row>
    <row r="58" customFormat="false" ht="15" hidden="false" customHeight="true" outlineLevel="0" collapsed="false">
      <c r="A58" s="18" t="s">
        <v>194</v>
      </c>
      <c r="B58" s="19"/>
      <c r="C58" s="29" t="n">
        <f aca="false">1250000+C56</f>
        <v>1213721</v>
      </c>
      <c r="D58" s="29" t="n">
        <f aca="false">C58+D56</f>
        <v>1172442</v>
      </c>
      <c r="E58" s="29" t="n">
        <f aca="false">D58+E56</f>
        <v>1090858</v>
      </c>
      <c r="F58" s="29" t="n">
        <f aca="false">E58+F56</f>
        <v>1014274</v>
      </c>
      <c r="G58" s="29" t="n">
        <f aca="false">F58+G56</f>
        <v>937690</v>
      </c>
      <c r="H58" s="29" t="n">
        <f aca="false">G58+H56</f>
        <v>861106</v>
      </c>
      <c r="I58" s="29" t="n">
        <f aca="false">H58+I56</f>
        <v>784422</v>
      </c>
      <c r="J58" s="29" t="n">
        <f aca="false">I58+J56</f>
        <v>707738</v>
      </c>
      <c r="K58" s="29" t="n">
        <f aca="false">J58+K56</f>
        <v>639400</v>
      </c>
      <c r="L58" s="29" t="n">
        <f aca="false">K58+L56</f>
        <v>590812</v>
      </c>
      <c r="M58" s="29" t="n">
        <f aca="false">L58+M56</f>
        <v>552024</v>
      </c>
      <c r="N58" s="29" t="n">
        <f aca="false">M58+N56</f>
        <v>522986</v>
      </c>
      <c r="O58" s="29" t="n">
        <f aca="false">N58+O56</f>
        <v>503498</v>
      </c>
      <c r="P58" s="29" t="n">
        <f aca="false">O58+P56</f>
        <v>493760</v>
      </c>
      <c r="Q58" s="29" t="n">
        <f aca="false">P58+Q56</f>
        <v>493622</v>
      </c>
      <c r="R58" s="29" t="n">
        <f aca="false">Q58+R56</f>
        <v>503184</v>
      </c>
      <c r="S58" s="29" t="n">
        <f aca="false">R58+S56</f>
        <v>522346</v>
      </c>
      <c r="T58" s="29" t="n">
        <f aca="false">S58+T56</f>
        <v>551258</v>
      </c>
      <c r="U58" s="29" t="n">
        <f aca="false">T58+U56</f>
        <v>589720</v>
      </c>
      <c r="V58" s="29" t="n">
        <f aca="false">U58+V56</f>
        <v>637732</v>
      </c>
      <c r="W58" s="29" t="n">
        <f aca="false">V58+W56</f>
        <v>695294</v>
      </c>
      <c r="X58" s="29" t="n">
        <f aca="false">W58+X56</f>
        <v>762356</v>
      </c>
      <c r="Y58" s="29" t="n">
        <f aca="false">X58+Y56</f>
        <v>838968</v>
      </c>
      <c r="Z58" s="29" t="n">
        <f aca="false">Y58+Z56</f>
        <v>925080</v>
      </c>
    </row>
    <row r="59" customFormat="false" ht="15" hidden="false" customHeight="true" outlineLevel="0" collapsed="false"/>
    <row r="60" customFormat="false" ht="15" hidden="false" customHeight="true" outlineLevel="0" collapsed="false">
      <c r="A60" s="30" t="s">
        <v>195</v>
      </c>
      <c r="B60" s="16" t="s">
        <v>196</v>
      </c>
      <c r="C60" s="31" t="n">
        <f aca="false">IFERROR(C53/C55,0)</f>
        <v>0.0188347340926456</v>
      </c>
      <c r="D60" s="31" t="n">
        <f aca="false">IFERROR(D53/D55,0)</f>
        <v>0.0256789166404225</v>
      </c>
      <c r="E60" s="31" t="n">
        <f aca="false">IFERROR(E53/E55,0)</f>
        <v>0.0159416491963662</v>
      </c>
      <c r="F60" s="31" t="n">
        <f aca="false">IFERROR(F53/F55,0)</f>
        <v>0.0190640342630314</v>
      </c>
      <c r="G60" s="31" t="n">
        <f aca="false">IFERROR(G53/G55,0)</f>
        <v>0.0190640342630314</v>
      </c>
      <c r="H60" s="31" t="n">
        <f aca="false">IFERROR(H53/H55,0)</f>
        <v>0.0190640342630314</v>
      </c>
      <c r="I60" s="31" t="n">
        <f aca="false">IFERROR(I53/I55,0)</f>
        <v>0.0203432267487351</v>
      </c>
      <c r="J60" s="31" t="n">
        <f aca="false">IFERROR(J53/J55,0)</f>
        <v>0.0203432267487351</v>
      </c>
      <c r="K60" s="31" t="n">
        <f aca="false">IFERROR(K53/K55,0)</f>
        <v>0.0222451955915745</v>
      </c>
      <c r="L60" s="31" t="n">
        <f aca="false">IFERROR(L53/L55,0)</f>
        <v>0.0269809713149673</v>
      </c>
      <c r="M60" s="31" t="n">
        <f aca="false">IFERROR(M53/M55,0)</f>
        <v>0.0289508847228408</v>
      </c>
      <c r="N60" s="31" t="n">
        <f aca="false">IFERROR(N53/N55,0)</f>
        <v>0.0314020880874008</v>
      </c>
      <c r="O60" s="31" t="n">
        <f aca="false">IFERROR(O53/O55,0)</f>
        <v>0.0357832100353812</v>
      </c>
      <c r="P60" s="31" t="n">
        <f aca="false">IFERROR(P53/P55,0)</f>
        <v>0.0382000842206581</v>
      </c>
      <c r="Q60" s="31" t="n">
        <f aca="false">IFERROR(Q53/Q55,0)</f>
        <v>0.0420419820647506</v>
      </c>
      <c r="R60" s="31" t="n">
        <f aca="false">IFERROR(R53/R55,0)</f>
        <v>0.0449033234433183</v>
      </c>
      <c r="S60" s="31" t="n">
        <f aca="false">IFERROR(S53/S55,0)</f>
        <v>0.0486919613637716</v>
      </c>
      <c r="T60" s="31" t="n">
        <f aca="false">IFERROR(T53/T55,0)</f>
        <v>0.0510446343779677</v>
      </c>
      <c r="U60" s="31" t="n">
        <f aca="false">IFERROR(U53/U55,0)</f>
        <v>0.0552502511375052</v>
      </c>
      <c r="V60" s="31" t="n">
        <f aca="false">IFERROR(V53/V55,0)</f>
        <v>0.0594187551476644</v>
      </c>
      <c r="W60" s="31" t="n">
        <f aca="false">IFERROR(W53/W55,0)</f>
        <v>0.0635506355063551</v>
      </c>
      <c r="X60" s="31" t="n">
        <f aca="false">IFERROR(X53/X55,0)</f>
        <v>0.0680992442052498</v>
      </c>
      <c r="Y60" s="31" t="n">
        <f aca="false">IFERROR(Y53/Y55,0)</f>
        <v>0.0721553758656711</v>
      </c>
      <c r="Z60" s="31" t="n">
        <f aca="false">IFERROR(Z53/Z55,0)</f>
        <v>0.076620976436162</v>
      </c>
    </row>
    <row r="61" customFormat="false" ht="15" hidden="false" customHeight="true" outlineLevel="0" collapsed="false"/>
  </sheetData>
  <mergeCells count="10">
    <mergeCell ref="A1:Z1"/>
    <mergeCell ref="C2:D2"/>
    <mergeCell ref="E2:J2"/>
    <mergeCell ref="K2:Q2"/>
    <mergeCell ref="R2:Z2"/>
    <mergeCell ref="A4:Z4"/>
    <mergeCell ref="A13:Z13"/>
    <mergeCell ref="A25:Z25"/>
    <mergeCell ref="A37:Z37"/>
    <mergeCell ref="A50:Z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2026-06-09T15:25:59Z</dcterms:created>
  <dc:creator>openpyxl</dc:creator>
  <dc:description/>
  <dc:language>en-US</dc:language>
  <cp:lastModifiedBy/>
  <dcterms:modified xsi:type="dcterms:W3CDTF">2026-06-09T15:25:59Z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